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dfc9894709a77103/Desktop/"/>
    </mc:Choice>
  </mc:AlternateContent>
  <xr:revisionPtr revIDLastSave="0" documentId="8_{DAB0C0BF-DB3A-4708-9256-78D8DBE45758}" xr6:coauthVersionLast="45" xr6:coauthVersionMax="45" xr10:uidLastSave="{00000000-0000-0000-0000-000000000000}"/>
  <bookViews>
    <workbookView xWindow="-98" yWindow="-98" windowWidth="19396" windowHeight="11596" tabRatio="946" xr2:uid="{00000000-000D-0000-FFFF-FFFF00000000}"/>
  </bookViews>
  <sheets>
    <sheet name="Overview Gen Fund" sheetId="4" r:id="rId1"/>
    <sheet name="Expended 2019-2020 Cover" sheetId="13" r:id="rId2"/>
    <sheet name="Expended Gen Fund" sheetId="6" r:id="rId3"/>
    <sheet name="Revenue GF 2019-2020 Cover " sheetId="15" r:id="rId4"/>
    <sheet name="Revenue Gen Fund" sheetId="1" r:id="rId5"/>
    <sheet name="Food 2019-2020 Cover  " sheetId="16" r:id="rId6"/>
    <sheet name="Food Service Expended and Reven" sheetId="9" r:id="rId7"/>
  </sheets>
  <definedNames>
    <definedName name="_xlnm.Print_Area" localSheetId="1">'Expended 2019-2020 Cover'!$A$1:$G$31</definedName>
    <definedName name="_xlnm.Print_Area" localSheetId="5">'Food 2019-2020 Cover  '!$A$1:$G$31</definedName>
    <definedName name="_xlnm.Print_Area" localSheetId="6">'Food Service Expended and Reven'!$A$1:$E$28</definedName>
    <definedName name="_xlnm.Print_Area" localSheetId="0">'Overview Gen Fund'!$A$1:$E$129</definedName>
    <definedName name="_xlnm.Print_Area" localSheetId="3">'Revenue GF 2019-2020 Cover '!$A$1:$G$31</definedName>
    <definedName name="_xlnm.Print_Titles" localSheetId="2">'Expended Gen Fund'!$1:$1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6" i="1" l="1"/>
  <c r="E6" i="1" s="1"/>
  <c r="E3" i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C25" i="1"/>
  <c r="E25" i="1" l="1"/>
  <c r="D108" i="4"/>
  <c r="C108" i="4"/>
  <c r="E107" i="4"/>
  <c r="E106" i="4"/>
  <c r="E105" i="4"/>
  <c r="E104" i="4"/>
  <c r="E103" i="4"/>
  <c r="E108" i="4" s="1"/>
  <c r="D97" i="4"/>
  <c r="C97" i="4"/>
  <c r="E96" i="4"/>
  <c r="E95" i="4"/>
  <c r="E94" i="4"/>
  <c r="E93" i="4"/>
  <c r="D88" i="4"/>
  <c r="C88" i="4"/>
  <c r="E87" i="4"/>
  <c r="E86" i="4"/>
  <c r="E85" i="4"/>
  <c r="E97" i="4" l="1"/>
  <c r="E88" i="4"/>
  <c r="D25" i="1"/>
  <c r="E79" i="4" l="1"/>
  <c r="E78" i="4"/>
  <c r="E77" i="4"/>
  <c r="E76" i="4"/>
  <c r="E75" i="4"/>
  <c r="E74" i="4"/>
  <c r="E73" i="4"/>
  <c r="E72" i="4"/>
  <c r="E71" i="4"/>
  <c r="E70" i="4"/>
  <c r="E69" i="4"/>
  <c r="E68" i="4"/>
  <c r="E67" i="4"/>
  <c r="D66" i="4"/>
  <c r="E66" i="4" s="1"/>
  <c r="D65" i="4"/>
  <c r="D80" i="4" s="1"/>
  <c r="C65" i="4"/>
  <c r="E64" i="4"/>
  <c r="E63" i="4"/>
  <c r="E58" i="4"/>
  <c r="E65" i="4" l="1"/>
  <c r="E80" i="4"/>
  <c r="C80" i="4"/>
  <c r="E24" i="4"/>
  <c r="E25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23" i="4"/>
  <c r="D26" i="4"/>
  <c r="D27" i="4"/>
  <c r="E27" i="4" s="1"/>
  <c r="C26" i="4"/>
  <c r="E26" i="4" l="1"/>
  <c r="D53" i="4"/>
  <c r="C53" i="4"/>
  <c r="E53" i="4" l="1"/>
  <c r="E25" i="9"/>
  <c r="E26" i="9"/>
  <c r="E24" i="9"/>
  <c r="D27" i="9"/>
  <c r="C27" i="9"/>
  <c r="E27" i="9" l="1"/>
  <c r="C16" i="4"/>
  <c r="C18" i="4" s="1"/>
  <c r="E128" i="4"/>
</calcChain>
</file>

<file path=xl/sharedStrings.xml><?xml version="1.0" encoding="utf-8"?>
<sst xmlns="http://schemas.openxmlformats.org/spreadsheetml/2006/main" count="1536" uniqueCount="1454">
  <si>
    <t>Balance</t>
  </si>
  <si>
    <t>REVENUE SURPLUS COMPONENTS</t>
  </si>
  <si>
    <t>FOOD SERVICE FUND BALANCE OVERVIEW</t>
  </si>
  <si>
    <t>Revenues</t>
  </si>
  <si>
    <t>Expenditures</t>
  </si>
  <si>
    <t>Equipment Repairs</t>
  </si>
  <si>
    <t>Transportation</t>
  </si>
  <si>
    <t>Supplies</t>
  </si>
  <si>
    <t>Texts</t>
  </si>
  <si>
    <t>Bonded Debt</t>
  </si>
  <si>
    <t>Budget</t>
  </si>
  <si>
    <t>Expended</t>
  </si>
  <si>
    <t>Budget Vs.</t>
  </si>
  <si>
    <t>Item</t>
  </si>
  <si>
    <t>Support Staff Salaries</t>
  </si>
  <si>
    <t>Special Education</t>
  </si>
  <si>
    <t>To:</t>
  </si>
  <si>
    <t xml:space="preserve">From: </t>
  </si>
  <si>
    <t>Subject:</t>
  </si>
  <si>
    <t xml:space="preserve">Date: </t>
  </si>
  <si>
    <t>Appropriations Surplus</t>
  </si>
  <si>
    <t>Revenue Surplus</t>
  </si>
  <si>
    <t>APPROPRIATION SURPLUS COMPONENTS</t>
  </si>
  <si>
    <t>Description</t>
  </si>
  <si>
    <t xml:space="preserve"> GENERAL FUND BALANCE OVERVIEW</t>
  </si>
  <si>
    <t>Total</t>
  </si>
  <si>
    <t>Total Unassigned Fund Balance</t>
  </si>
  <si>
    <t>Account</t>
  </si>
  <si>
    <t>AccountYTD</t>
  </si>
  <si>
    <t>AccountDescription</t>
  </si>
  <si>
    <t>account</t>
  </si>
  <si>
    <t>Revenue</t>
  </si>
  <si>
    <t>Matt Shevenell, Assistant Superintendent for Business</t>
  </si>
  <si>
    <t>2017-2018 Fund Balance</t>
  </si>
  <si>
    <t>Account Number</t>
  </si>
  <si>
    <t>GL Budget</t>
  </si>
  <si>
    <t>YTD</t>
  </si>
  <si>
    <t>Sales</t>
  </si>
  <si>
    <t>Fed</t>
  </si>
  <si>
    <t>Local</t>
  </si>
  <si>
    <t>2018-2019 Fund Balance</t>
  </si>
  <si>
    <t>2019-2020</t>
  </si>
  <si>
    <t>Year-End Budget Review 2019-2020</t>
  </si>
  <si>
    <t>Substitutes</t>
  </si>
  <si>
    <t>Custodial Salaries</t>
  </si>
  <si>
    <t>Athletic Salaries</t>
  </si>
  <si>
    <t>Professional Development</t>
  </si>
  <si>
    <t>Drivers Education</t>
  </si>
  <si>
    <t>Utilities</t>
  </si>
  <si>
    <t>Administrative Salaries</t>
  </si>
  <si>
    <t>COVID Supplies and Planning</t>
  </si>
  <si>
    <t>Professional Staff</t>
  </si>
  <si>
    <t>Administrator Salaries</t>
  </si>
  <si>
    <t>Health/Dental Insurance</t>
  </si>
  <si>
    <t>FICA/Ret/Workers Comp</t>
  </si>
  <si>
    <t>SPED Related Services</t>
  </si>
  <si>
    <t>Legal/School District Audit</t>
  </si>
  <si>
    <t>Special Services - Related</t>
  </si>
  <si>
    <t>Telephone/Printing/Postage</t>
  </si>
  <si>
    <t>SPED Tuition</t>
  </si>
  <si>
    <t>2019-2020 Budget</t>
  </si>
  <si>
    <t>2019-2020 Expended</t>
  </si>
  <si>
    <t>Additional Equipment/Repairs</t>
  </si>
  <si>
    <t>Meetings</t>
  </si>
  <si>
    <t>Transfer Capital Reserve</t>
  </si>
  <si>
    <t>Field Trips</t>
  </si>
  <si>
    <t>Travel</t>
  </si>
  <si>
    <t>Retirement Incentive</t>
  </si>
  <si>
    <r>
      <t xml:space="preserve">The Merrimack School District realized a </t>
    </r>
    <r>
      <rPr>
        <b/>
        <u/>
        <sz val="10"/>
        <rFont val="Arial"/>
        <family val="2"/>
      </rPr>
      <t>$4,772,282</t>
    </r>
    <r>
      <rPr>
        <sz val="10"/>
        <rFont val="Arial"/>
        <family val="2"/>
      </rPr>
      <t xml:space="preserve"> surplus for year-end 2019-2020</t>
    </r>
  </si>
  <si>
    <t>2019-2020 Food Service Expended and Revenue</t>
  </si>
  <si>
    <t>Under Expenditures Directly Driven by COVID</t>
  </si>
  <si>
    <t>PPE Expenditures for COVID Through 06/30/2019</t>
  </si>
  <si>
    <t>100271000811100</t>
  </si>
  <si>
    <t>Transp Coordinator/Salary</t>
  </si>
  <si>
    <t>100231101811101</t>
  </si>
  <si>
    <t>School Board/Salary</t>
  </si>
  <si>
    <t>100231201811101</t>
  </si>
  <si>
    <t>School Dist Moder&amp;Clerk/Salary</t>
  </si>
  <si>
    <t>100231301811101</t>
  </si>
  <si>
    <t>School Dist Treas/Salary</t>
  </si>
  <si>
    <t>100232000811104</t>
  </si>
  <si>
    <t>Admin/Salary/Supt</t>
  </si>
  <si>
    <t>100232200811104</t>
  </si>
  <si>
    <t>Tech Assist/Salary/Supt</t>
  </si>
  <si>
    <t>100251100811104</t>
  </si>
  <si>
    <t>Administrative/Salary/Bus Off</t>
  </si>
  <si>
    <t>100283050811105</t>
  </si>
  <si>
    <t>Human Resource/Salary</t>
  </si>
  <si>
    <t>100232941811106</t>
  </si>
  <si>
    <t>Director/Salary/Sep</t>
  </si>
  <si>
    <t>100222136811107</t>
  </si>
  <si>
    <t>Library Dir/Salary</t>
  </si>
  <si>
    <t>100261040811108</t>
  </si>
  <si>
    <t>Director/Salary/Maint</t>
  </si>
  <si>
    <t>100241051811111</t>
  </si>
  <si>
    <t>Principal/Salary/Mes</t>
  </si>
  <si>
    <t>100241051811112</t>
  </si>
  <si>
    <t>Principal/Salary/Rfs</t>
  </si>
  <si>
    <t>100241051811113</t>
  </si>
  <si>
    <t>Principal/Salary/Tfs</t>
  </si>
  <si>
    <t>100241051811118</t>
  </si>
  <si>
    <t>Principal/Salary/Mues</t>
  </si>
  <si>
    <t>100112828811121</t>
  </si>
  <si>
    <t>Teacher Leader/Stipends/Mms</t>
  </si>
  <si>
    <t>100241052811121</t>
  </si>
  <si>
    <t>Principal/Salary/Mms</t>
  </si>
  <si>
    <t>100113838811131</t>
  </si>
  <si>
    <t>Dept Hd/Salary/Hs</t>
  </si>
  <si>
    <t>100212229811131</t>
  </si>
  <si>
    <t>Guidance Coor/Salary/Hs</t>
  </si>
  <si>
    <t>100241053811131</t>
  </si>
  <si>
    <t>Principal/Salary/Hs</t>
  </si>
  <si>
    <t>100110000811200</t>
  </si>
  <si>
    <t>Committee Work</t>
  </si>
  <si>
    <t>100110100811200</t>
  </si>
  <si>
    <t>Ret. Incentive/Professional Staff</t>
  </si>
  <si>
    <t>100127030811200</t>
  </si>
  <si>
    <t>Gift&amp;Tal/Salary/Dw</t>
  </si>
  <si>
    <t>100221000811200</t>
  </si>
  <si>
    <t>Transitional Academic Support/Sal</t>
  </si>
  <si>
    <t>100221100811200</t>
  </si>
  <si>
    <t>Inst Imp/Mentor Training/Dw</t>
  </si>
  <si>
    <t>100221239811200</t>
  </si>
  <si>
    <t>Curr Dev Tch/Salary/Dw</t>
  </si>
  <si>
    <t>100120541811206</t>
  </si>
  <si>
    <t>Sep/Reg Preschl/Salary</t>
  </si>
  <si>
    <t>100126041811206</t>
  </si>
  <si>
    <t>Sep/Esl/Salary</t>
  </si>
  <si>
    <t>100222236811207</t>
  </si>
  <si>
    <t>Library/Librarians/Salary/Dw</t>
  </si>
  <si>
    <t>100111111811210</t>
  </si>
  <si>
    <t>Computer Teacher/Salary/El</t>
  </si>
  <si>
    <t>100111212811210</t>
  </si>
  <si>
    <t>Music/Stipends/Elem</t>
  </si>
  <si>
    <t>100111818811210</t>
  </si>
  <si>
    <t>Ext Contract/Salary/Dw-El</t>
  </si>
  <si>
    <t>100214041811210</t>
  </si>
  <si>
    <t>Sep/Behave Spec/Salary</t>
  </si>
  <si>
    <t>100215241811210</t>
  </si>
  <si>
    <t>Sep/Speech/Salary/El</t>
  </si>
  <si>
    <t>100219141811210</t>
  </si>
  <si>
    <t>Sep/Lrs/Salary/El</t>
  </si>
  <si>
    <t>100254000811210</t>
  </si>
  <si>
    <t>Printing/Salary/Elem</t>
  </si>
  <si>
    <t>100110202811211</t>
  </si>
  <si>
    <t>Art/Salary/Mes</t>
  </si>
  <si>
    <t>100110808811211</t>
  </si>
  <si>
    <t>Phys Ed/Salary/Mes</t>
  </si>
  <si>
    <t>100111111811211</t>
  </si>
  <si>
    <t>Computer Teacher Sal/Elem</t>
  </si>
  <si>
    <t>100111212811211</t>
  </si>
  <si>
    <t>Music/Salary/Mes</t>
  </si>
  <si>
    <t>100111818811211</t>
  </si>
  <si>
    <t>Elem Teacher Salary/Mes</t>
  </si>
  <si>
    <t>100111854811211</t>
  </si>
  <si>
    <t>Curr Facilitators/Salary/Mes</t>
  </si>
  <si>
    <t>100112323811211</t>
  </si>
  <si>
    <t>Reading/Salary/Mes</t>
  </si>
  <si>
    <t>100121041811211</t>
  </si>
  <si>
    <t>Sep/Ph-Sld/Salary/Mes</t>
  </si>
  <si>
    <t>100122041811211</t>
  </si>
  <si>
    <t>Sep/Resource/Salary/Mes</t>
  </si>
  <si>
    <t>100123041811211</t>
  </si>
  <si>
    <t>Sep/Eh Led/Salary/Mes</t>
  </si>
  <si>
    <t>100212229811211</t>
  </si>
  <si>
    <t>Guidance/Salary/Mes</t>
  </si>
  <si>
    <t>100110202811212</t>
  </si>
  <si>
    <t>Art/Salary/Rfs</t>
  </si>
  <si>
    <t>100110808811212</t>
  </si>
  <si>
    <t>Phys Ed/Salary/Rfs</t>
  </si>
  <si>
    <t>100111111811212</t>
  </si>
  <si>
    <t>100111212811212</t>
  </si>
  <si>
    <t>Music/Salary/Rfs</t>
  </si>
  <si>
    <t>100111818811212</t>
  </si>
  <si>
    <t>Elem Teacher Salary/Rfs</t>
  </si>
  <si>
    <t>100111854811212</t>
  </si>
  <si>
    <t>Curr Facilitators/Salary/Rfs</t>
  </si>
  <si>
    <t>100112323811212</t>
  </si>
  <si>
    <t>Reading/Salary/Rfs</t>
  </si>
  <si>
    <t>100120341811212</t>
  </si>
  <si>
    <t>Sep/Ih-Mild Teach/Salary/Rfs</t>
  </si>
  <si>
    <t>100121041811212</t>
  </si>
  <si>
    <t>Sep/Ph-Sld Teach/Salary/Rfs</t>
  </si>
  <si>
    <t>100122041811212</t>
  </si>
  <si>
    <t>Sep/Resource/Salary/Rfs</t>
  </si>
  <si>
    <t>100212229811212</t>
  </si>
  <si>
    <t>Guidance/Salary/Rfs</t>
  </si>
  <si>
    <t>100110202811213</t>
  </si>
  <si>
    <t>Art/Salary/Tfs</t>
  </si>
  <si>
    <t>100110808811213</t>
  </si>
  <si>
    <t>Phys Ed/Salary/Tfs</t>
  </si>
  <si>
    <t>100111111811213</t>
  </si>
  <si>
    <t>Computer Teacher/Sal/Elem</t>
  </si>
  <si>
    <t>100111212811213</t>
  </si>
  <si>
    <t>Music/Salary/Tfs</t>
  </si>
  <si>
    <t>100111818811213</t>
  </si>
  <si>
    <t>Elem Teacher/Salary/Tfs</t>
  </si>
  <si>
    <t>100111854811213</t>
  </si>
  <si>
    <t>Curr Facilitators/Salary/Tfs</t>
  </si>
  <si>
    <t>100112323811213</t>
  </si>
  <si>
    <t>Reading/Salary/Tfs</t>
  </si>
  <si>
    <t>100121041811213</t>
  </si>
  <si>
    <t>Sep/Ph-Sld/Teach/Salary/Tfs</t>
  </si>
  <si>
    <t>100122041811213</t>
  </si>
  <si>
    <t>Sep/Resource/Salary/Tfs</t>
  </si>
  <si>
    <t>100212229811213</t>
  </si>
  <si>
    <t>Guidance/Salary/Tfs</t>
  </si>
  <si>
    <t>100110202811218</t>
  </si>
  <si>
    <t>Art/Salary/Mues</t>
  </si>
  <si>
    <t>100110606811218</t>
  </si>
  <si>
    <t>World Lang/Salary/Mues</t>
  </si>
  <si>
    <t>100110808811218</t>
  </si>
  <si>
    <t>Phys Ed/Salary/Mues</t>
  </si>
  <si>
    <t>100111111811218</t>
  </si>
  <si>
    <t>Computer Teacher/Sal/Mues</t>
  </si>
  <si>
    <t>100111212811218</t>
  </si>
  <si>
    <t>Music/Salary/Mues</t>
  </si>
  <si>
    <t>100111818811218</t>
  </si>
  <si>
    <t>Elem Teacher/Salary/Mues</t>
  </si>
  <si>
    <t>100111854811218</t>
  </si>
  <si>
    <t>Curr Facilitators/Salary/Mues</t>
  </si>
  <si>
    <t>100112323811218</t>
  </si>
  <si>
    <t>Reading/Salary/Mues</t>
  </si>
  <si>
    <t>100122041811218</t>
  </si>
  <si>
    <t>Sep/Resource/Salary/Mues</t>
  </si>
  <si>
    <t>100123041811218</t>
  </si>
  <si>
    <t>Sep/Pass/Salary/Mues</t>
  </si>
  <si>
    <t>100212229811218</t>
  </si>
  <si>
    <t>Guidance/Salary/Mues</t>
  </si>
  <si>
    <t>100111212811220</t>
  </si>
  <si>
    <t>Music/Stipends/Middle</t>
  </si>
  <si>
    <t>100215241811220</t>
  </si>
  <si>
    <t>Sep/Speech/Salary/Mms</t>
  </si>
  <si>
    <t>100219141811220</t>
  </si>
  <si>
    <t>Sep/Lrs/Salary/Mms</t>
  </si>
  <si>
    <t>100254000811220</t>
  </si>
  <si>
    <t>Printing/Salary/Middle</t>
  </si>
  <si>
    <t>100110202811221</t>
  </si>
  <si>
    <t>Art/Salary/Mms</t>
  </si>
  <si>
    <t>100110505811221</t>
  </si>
  <si>
    <t>Eng Lang Arts/Salary/Mms</t>
  </si>
  <si>
    <t>100110606811221</t>
  </si>
  <si>
    <t>World Lang/Salary/Mms</t>
  </si>
  <si>
    <t>100110808811221</t>
  </si>
  <si>
    <t>Phys Ed/Salary/Mms</t>
  </si>
  <si>
    <t>100110909811221</t>
  </si>
  <si>
    <t>Fam&amp;Cons Science/Salary/Mms</t>
  </si>
  <si>
    <t>100111010811221</t>
  </si>
  <si>
    <t>Tech Ed/Salary/Mms</t>
  </si>
  <si>
    <t>100111111811221</t>
  </si>
  <si>
    <t>Math&amp;Computer/Salary/Mms</t>
  </si>
  <si>
    <t>100111212811221</t>
  </si>
  <si>
    <t>Music/Salary/Mms</t>
  </si>
  <si>
    <t>100111313811221</t>
  </si>
  <si>
    <t>Science/Salary/Mms</t>
  </si>
  <si>
    <t>100111515811221</t>
  </si>
  <si>
    <t>Soc Sci/Salary/Mms</t>
  </si>
  <si>
    <t>100112323811221</t>
  </si>
  <si>
    <t>Reading/Salary/Mms</t>
  </si>
  <si>
    <t>100112828811221</t>
  </si>
  <si>
    <t>Ext Contract/Salary/Mms</t>
  </si>
  <si>
    <t>100122041811221</t>
  </si>
  <si>
    <t>Sep/Resource/Salary/Mms</t>
  </si>
  <si>
    <t>100123041811221</t>
  </si>
  <si>
    <t>Sep/Eh Pass/Salary/Mms</t>
  </si>
  <si>
    <t>100212229811221</t>
  </si>
  <si>
    <t>Guidance/Salary/Mms</t>
  </si>
  <si>
    <t>100111212811230</t>
  </si>
  <si>
    <t>Music/Stipends/High</t>
  </si>
  <si>
    <t>100215241811230</t>
  </si>
  <si>
    <t>Sep/Speech/Sal/Mhs</t>
  </si>
  <si>
    <t>100254000811230</t>
  </si>
  <si>
    <t>Printing/Salary/Hs</t>
  </si>
  <si>
    <t>100110202811231</t>
  </si>
  <si>
    <t>Art/Salary/Hs</t>
  </si>
  <si>
    <t>100110303811231</t>
  </si>
  <si>
    <t>Business/Salary/Hs</t>
  </si>
  <si>
    <t>100110505811231</t>
  </si>
  <si>
    <t>Eng Lang Arts/Salary/Hs</t>
  </si>
  <si>
    <t>100110606811231</t>
  </si>
  <si>
    <t>World Lang/Salary/Hs</t>
  </si>
  <si>
    <t>100110808811231</t>
  </si>
  <si>
    <t>Health&amp;Phys Ed/Salary/Hs</t>
  </si>
  <si>
    <t>100110909811231</t>
  </si>
  <si>
    <t>Fam&amp;Cons Science/Salary/Hs</t>
  </si>
  <si>
    <t>100111010811231</t>
  </si>
  <si>
    <t>Tech Ed/Salary/Hs</t>
  </si>
  <si>
    <t>100111111811231</t>
  </si>
  <si>
    <t>Math&amp;Computer/Salary/Hs</t>
  </si>
  <si>
    <t>100111212811231</t>
  </si>
  <si>
    <t>Music/Salary/Hs</t>
  </si>
  <si>
    <t>100111313811231</t>
  </si>
  <si>
    <t>Science/Salary/Hs</t>
  </si>
  <si>
    <t>100111515811231</t>
  </si>
  <si>
    <t>Soc Sci/Salary/Hs</t>
  </si>
  <si>
    <t>100113838811231</t>
  </si>
  <si>
    <t>Ext Contract/Salary/Hs</t>
  </si>
  <si>
    <t>100121041811231</t>
  </si>
  <si>
    <t>Sep/Ph-Sld Teach/Salary/Hs</t>
  </si>
  <si>
    <t>100121141811231</t>
  </si>
  <si>
    <t>Sep/Get Set/Salary/Hs</t>
  </si>
  <si>
    <t>100122041811231</t>
  </si>
  <si>
    <t>Sep/Resource/Salary/Hs</t>
  </si>
  <si>
    <t>100123041811231</t>
  </si>
  <si>
    <t>Sep/Eh Pass/Salary/Hs</t>
  </si>
  <si>
    <t>100129041811231</t>
  </si>
  <si>
    <t>Sep/Life Skills/Salary/Hs</t>
  </si>
  <si>
    <t>100143019811231</t>
  </si>
  <si>
    <t>High School Ext Year Program</t>
  </si>
  <si>
    <t>100212229811231</t>
  </si>
  <si>
    <t>Guidance/Salary/Hs</t>
  </si>
  <si>
    <t>100221000811300</t>
  </si>
  <si>
    <t>Transitional Task Force</t>
  </si>
  <si>
    <t>100213407811311</t>
  </si>
  <si>
    <t>Nurse/Salary/Mes</t>
  </si>
  <si>
    <t>100213407811312</t>
  </si>
  <si>
    <t>Nurse/Salary/Rfs</t>
  </si>
  <si>
    <t>100213407811313</t>
  </si>
  <si>
    <t>Nurse/Salary/Tfs</t>
  </si>
  <si>
    <t>100213407811318</t>
  </si>
  <si>
    <t>Nurse/Salary/Mues</t>
  </si>
  <si>
    <t>100213407811321</t>
  </si>
  <si>
    <t>Nurse/Salary/Mms</t>
  </si>
  <si>
    <t>100213407811331</t>
  </si>
  <si>
    <t>Nurse/Salary/Hs</t>
  </si>
  <si>
    <t>100120741811406</t>
  </si>
  <si>
    <t>Sep/Paraprof/Salary/Charter</t>
  </si>
  <si>
    <t>100222236811407</t>
  </si>
  <si>
    <t>Library/Aides Tech/Salary</t>
  </si>
  <si>
    <t>100120741811410</t>
  </si>
  <si>
    <t>SEP/Para/Co-Curricular Elem</t>
  </si>
  <si>
    <t>100216341811410</t>
  </si>
  <si>
    <t>Sep/Occup Therapy/ Aide-Salary</t>
  </si>
  <si>
    <t>100216441811410</t>
  </si>
  <si>
    <t>Sep/Speech Lang. Assist/Elem</t>
  </si>
  <si>
    <t>100111818811411</t>
  </si>
  <si>
    <t>Kinder Inst Assist/Salary/Mes</t>
  </si>
  <si>
    <t>100120741811411</t>
  </si>
  <si>
    <t>Sep/Paraprof/Salary/Mes</t>
  </si>
  <si>
    <t>100125525811411</t>
  </si>
  <si>
    <t>Title I Tutors/Salary/Mes</t>
  </si>
  <si>
    <t>100219018811411</t>
  </si>
  <si>
    <t>Lunch Supp/Salary/Mes</t>
  </si>
  <si>
    <t>100111818811412</t>
  </si>
  <si>
    <t>Kinder Inst Assist/Salry/Rfs</t>
  </si>
  <si>
    <t>100120741811412</t>
  </si>
  <si>
    <t>Sep/Paraprof/Salary/Rfs</t>
  </si>
  <si>
    <t>100125525811412</t>
  </si>
  <si>
    <t>Title I Tutors/Salary/Rfs</t>
  </si>
  <si>
    <t>100219018811412</t>
  </si>
  <si>
    <t>Lunch Supp/Salary/Rfs</t>
  </si>
  <si>
    <t>100111818811413</t>
  </si>
  <si>
    <t>Kinder Inst Assist/Salary/Tfs</t>
  </si>
  <si>
    <t>100120741811413</t>
  </si>
  <si>
    <t>Sep/Paraprof/Salary/Tfs</t>
  </si>
  <si>
    <t>100125525811413</t>
  </si>
  <si>
    <t>Title I Tutors/Salary/Tfs</t>
  </si>
  <si>
    <t>100219018811413</t>
  </si>
  <si>
    <t>Lunch Supp/Salary/Tfs</t>
  </si>
  <si>
    <t>100120741811418</t>
  </si>
  <si>
    <t>Sep/Paraprof/Salary/Mues</t>
  </si>
  <si>
    <t>100125525811418</t>
  </si>
  <si>
    <t>Title I Tutors/Salary/Mues</t>
  </si>
  <si>
    <t>100219018811418</t>
  </si>
  <si>
    <t>Lunch Supp/Salary/Mues</t>
  </si>
  <si>
    <t>100120741811420</t>
  </si>
  <si>
    <t>SEP/Para/Co-Curricular Middle</t>
  </si>
  <si>
    <t>100120741811421</t>
  </si>
  <si>
    <t>Sep/Paraprof/Salary/Mms</t>
  </si>
  <si>
    <t>100125525811421</t>
  </si>
  <si>
    <t>Title 1/Tutors/Mms/Salary</t>
  </si>
  <si>
    <t>100120741811430</t>
  </si>
  <si>
    <t>SEP/Para/Co-Curricular High</t>
  </si>
  <si>
    <t>100216441811430</t>
  </si>
  <si>
    <t>Sep/Speech Lang. Assist/High</t>
  </si>
  <si>
    <t>100120741811431</t>
  </si>
  <si>
    <t>Sep/Paraprof/Salary/Hs</t>
  </si>
  <si>
    <t>100125525811431</t>
  </si>
  <si>
    <t>Title I Tutors/Salary/Mhs</t>
  </si>
  <si>
    <t>100219038811431</t>
  </si>
  <si>
    <t>Traffic Supp/Salary/Hs</t>
  </si>
  <si>
    <t>100232200811500</t>
  </si>
  <si>
    <t>Website Coordinator/Sal/Dw</t>
  </si>
  <si>
    <t>100232000811504</t>
  </si>
  <si>
    <t>Clerical/Salary/Supt</t>
  </si>
  <si>
    <t>100251400811504</t>
  </si>
  <si>
    <t>Payroll/Salary/Bus Off</t>
  </si>
  <si>
    <t>100251500811504</t>
  </si>
  <si>
    <t>Fin Acct/Salary/Bus Off</t>
  </si>
  <si>
    <t>100259000811504</t>
  </si>
  <si>
    <t>Clerical/Salary/Bus Off</t>
  </si>
  <si>
    <t>100232941811506</t>
  </si>
  <si>
    <t>Sep/Clerical/Salary</t>
  </si>
  <si>
    <t>100222136811507</t>
  </si>
  <si>
    <t>Library Dir Cler/Salary</t>
  </si>
  <si>
    <t>100222236811507</t>
  </si>
  <si>
    <t>Library/Clerical/Salary</t>
  </si>
  <si>
    <t>100262040811508</t>
  </si>
  <si>
    <t>Maint/Clerical/Salary</t>
  </si>
  <si>
    <t>100241051811511</t>
  </si>
  <si>
    <t>Clerical/Salary/Mes</t>
  </si>
  <si>
    <t>100241051811512</t>
  </si>
  <si>
    <t>Clerical/Salary/Rfs</t>
  </si>
  <si>
    <t>100241051811513</t>
  </si>
  <si>
    <t>Clerical/Salary/Tfs</t>
  </si>
  <si>
    <t>100241051811518</t>
  </si>
  <si>
    <t>Clerical/Salary/Mues</t>
  </si>
  <si>
    <t>100212229811521</t>
  </si>
  <si>
    <t>Guidance Cler/Salary/Mms</t>
  </si>
  <si>
    <t>100241052811521</t>
  </si>
  <si>
    <t>Clerical/Salary/Mms</t>
  </si>
  <si>
    <t>100212229811531</t>
  </si>
  <si>
    <t>Guidance Cler/Salary/Hs</t>
  </si>
  <si>
    <t>100241053811531</t>
  </si>
  <si>
    <t>Clerical/Salary/Hs</t>
  </si>
  <si>
    <t>100262040811608</t>
  </si>
  <si>
    <t>Maint/Care &amp; Upk-Bld/Salary</t>
  </si>
  <si>
    <t>100113838811731</t>
  </si>
  <si>
    <t>Saturday Pro/Salary/Hs</t>
  </si>
  <si>
    <t>100262040811808</t>
  </si>
  <si>
    <t>Maint/Cr &amp; Upkp-Grounds/Salary</t>
  </si>
  <si>
    <t>100262040811911</t>
  </si>
  <si>
    <t>Custodians/Salary/Mes</t>
  </si>
  <si>
    <t>100262040811912</t>
  </si>
  <si>
    <t>Custodians/Salary/Rfs</t>
  </si>
  <si>
    <t>100262040811913</t>
  </si>
  <si>
    <t>Custodians/Salary/Tfs</t>
  </si>
  <si>
    <t>100262040811918</t>
  </si>
  <si>
    <t>Custodians/Salary/Mues</t>
  </si>
  <si>
    <t>100262040811921</t>
  </si>
  <si>
    <t>Custodians/Salary/Mms</t>
  </si>
  <si>
    <t>100262040811931</t>
  </si>
  <si>
    <t>Custodians/Salary/Hs</t>
  </si>
  <si>
    <t>100111818812011</t>
  </si>
  <si>
    <t>Admin PD Subs/MES</t>
  </si>
  <si>
    <t>100111818812012</t>
  </si>
  <si>
    <t>Admin PD Subs/RFS</t>
  </si>
  <si>
    <t>100111818812013</t>
  </si>
  <si>
    <t>Admin PD Subs/TFS</t>
  </si>
  <si>
    <t>100111818812018</t>
  </si>
  <si>
    <t>Admin PD Subs/MUES</t>
  </si>
  <si>
    <t>100111828812021</t>
  </si>
  <si>
    <t>Admin PD Subs/MMS</t>
  </si>
  <si>
    <t>100111818812031</t>
  </si>
  <si>
    <t>Admin PD Subs/MHS</t>
  </si>
  <si>
    <t>100111818812111</t>
  </si>
  <si>
    <t>PD Subs 2 Days Only/MES</t>
  </si>
  <si>
    <t>100111818812112</t>
  </si>
  <si>
    <t>PD Subs 2 Days Only/RFS</t>
  </si>
  <si>
    <t>100111818812113</t>
  </si>
  <si>
    <t>PD Subs 2 Days Only/TFS</t>
  </si>
  <si>
    <t>100111818812118</t>
  </si>
  <si>
    <t>PD Subs 2 Days Only/MUES</t>
  </si>
  <si>
    <t>100111818812121</t>
  </si>
  <si>
    <t>PD Subs 2 Days Only/MMS</t>
  </si>
  <si>
    <t>100113838812131</t>
  </si>
  <si>
    <t>PD Subs 2 Days Only/MHS</t>
  </si>
  <si>
    <t>100111818812210</t>
  </si>
  <si>
    <t>Sep/Tutor Reg Elem Educ</t>
  </si>
  <si>
    <t>100128041812210</t>
  </si>
  <si>
    <t>Sep/Ext Yr Tutor/Salary/El</t>
  </si>
  <si>
    <t>100129041812210</t>
  </si>
  <si>
    <t>Sep/Tutoring/Salary/Elem</t>
  </si>
  <si>
    <t>100112828812220</t>
  </si>
  <si>
    <t>Sep/Tutor Reg Middle Educ</t>
  </si>
  <si>
    <t>100128041812220</t>
  </si>
  <si>
    <t>Sep/Ext Yr Tutor/Salary/Mms</t>
  </si>
  <si>
    <t>100129041812220</t>
  </si>
  <si>
    <t>Sep/Tutoring/Salary/Mms</t>
  </si>
  <si>
    <t>100113838812230</t>
  </si>
  <si>
    <t>Sep/Tutor Reg/Salary/Hs</t>
  </si>
  <si>
    <t>100128041812230</t>
  </si>
  <si>
    <t>Sep/Ext Yr Tutor/Salary/Hs</t>
  </si>
  <si>
    <t>100129041812230</t>
  </si>
  <si>
    <t>Sep/Tutoring/Salary/Hs</t>
  </si>
  <si>
    <t>100160044812230</t>
  </si>
  <si>
    <t>Adult Educ/Salary/Hs</t>
  </si>
  <si>
    <t>100111818812311</t>
  </si>
  <si>
    <t>Substitutes/Salary/Mes</t>
  </si>
  <si>
    <t>100111818812312</t>
  </si>
  <si>
    <t>Substitutes/Salary/Rfs</t>
  </si>
  <si>
    <t>100111818812313</t>
  </si>
  <si>
    <t>Substitutes/Salary/Tfs</t>
  </si>
  <si>
    <t>100111818812318</t>
  </si>
  <si>
    <t>Substitutes/Salary/Mues</t>
  </si>
  <si>
    <t>100112828812321</t>
  </si>
  <si>
    <t>Substitutes/Salary/Mms</t>
  </si>
  <si>
    <t>100113838812331</t>
  </si>
  <si>
    <t>Substitutes/Salary/Hs</t>
  </si>
  <si>
    <t>100111818812411</t>
  </si>
  <si>
    <t>Substitutes/Sup Staff/Mes</t>
  </si>
  <si>
    <t>100111818812412</t>
  </si>
  <si>
    <t>Substitutes/Sup Staff/Rfs</t>
  </si>
  <si>
    <t>100111818812413</t>
  </si>
  <si>
    <t>Substitutes/Sup Staff/Sal/Tfs</t>
  </si>
  <si>
    <t>100111818812418</t>
  </si>
  <si>
    <t>Substitutes/Suppstaff/Sal/Mues</t>
  </si>
  <si>
    <t>100112828812421</t>
  </si>
  <si>
    <t>Substitutes/Sup Staff/Mms</t>
  </si>
  <si>
    <t>100113838812431</t>
  </si>
  <si>
    <t>Substitutes/Sup Staff/Hs</t>
  </si>
  <si>
    <t>100142024813021</t>
  </si>
  <si>
    <t>Athletic Salaries/Mms</t>
  </si>
  <si>
    <t>100141020813031</t>
  </si>
  <si>
    <t>Cocur Activities/Salary/Hs</t>
  </si>
  <si>
    <t>100142024813031</t>
  </si>
  <si>
    <t>Athletic Salaries/Hs</t>
  </si>
  <si>
    <t>100262040813908</t>
  </si>
  <si>
    <t>Maint/Overtime/Salary</t>
  </si>
  <si>
    <t>100110000821100</t>
  </si>
  <si>
    <t>Medical- Csr (44878)</t>
  </si>
  <si>
    <t>100290000821100</t>
  </si>
  <si>
    <t>Ins/Health/Dw</t>
  </si>
  <si>
    <t>100290000821200</t>
  </si>
  <si>
    <t>Ins/Dental/Dw</t>
  </si>
  <si>
    <t>100290000821700</t>
  </si>
  <si>
    <t>Ins/Ltd Supp Staff/Dw</t>
  </si>
  <si>
    <t>100290000821800</t>
  </si>
  <si>
    <t>Ins/Ltd Prof Staff/Dw</t>
  </si>
  <si>
    <t>100290000822000</t>
  </si>
  <si>
    <t>Fica/Dw</t>
  </si>
  <si>
    <t>100290000823100</t>
  </si>
  <si>
    <t>Nh Retire/Classified Staff</t>
  </si>
  <si>
    <t>100290000823200</t>
  </si>
  <si>
    <t>Nh Retire/Professional Staff</t>
  </si>
  <si>
    <t>100221345824000</t>
  </si>
  <si>
    <t>Supp Staff Improvement</t>
  </si>
  <si>
    <t>100241045824000</t>
  </si>
  <si>
    <t>Admin Improvement</t>
  </si>
  <si>
    <t>100221341824006</t>
  </si>
  <si>
    <t>Specialized Staff Training</t>
  </si>
  <si>
    <t>100221345824100</t>
  </si>
  <si>
    <t>3.1A Program Proff. Staff</t>
  </si>
  <si>
    <t>100221345824200</t>
  </si>
  <si>
    <t>3.1 B Workshops</t>
  </si>
  <si>
    <t>100221345824300</t>
  </si>
  <si>
    <t>3.1 C Graduate Studies</t>
  </si>
  <si>
    <t>100221345824400</t>
  </si>
  <si>
    <t>3.2 District Initiatives</t>
  </si>
  <si>
    <t>100290000825000</t>
  </si>
  <si>
    <t>Unemp Comp/Dw</t>
  </si>
  <si>
    <t>100290000826000</t>
  </si>
  <si>
    <t>Work Comp Ins/Dw</t>
  </si>
  <si>
    <t>100111818832111</t>
  </si>
  <si>
    <t>Assemblies/Mes</t>
  </si>
  <si>
    <t>100111818832112</t>
  </si>
  <si>
    <t>Assemblies/Rfs</t>
  </si>
  <si>
    <t>100111818832113</t>
  </si>
  <si>
    <t>Assemblies/Tfs</t>
  </si>
  <si>
    <t>100140028832118</t>
  </si>
  <si>
    <t>Project Safeguard/Mues</t>
  </si>
  <si>
    <t>100112222832131</t>
  </si>
  <si>
    <t>Driver Education/Regyear/Hs</t>
  </si>
  <si>
    <t>100113838832131</t>
  </si>
  <si>
    <t>Assemblies/Hs</t>
  </si>
  <si>
    <t>100143021832131</t>
  </si>
  <si>
    <t>Driver Ed/Sum Sch/Mhs</t>
  </si>
  <si>
    <t>100127030832211</t>
  </si>
  <si>
    <t>Gift &amp;Tal/ Prog Dev/Mes</t>
  </si>
  <si>
    <t>100127030832212</t>
  </si>
  <si>
    <t>Gift &amp;Tal/Prog Dev/Rfs</t>
  </si>
  <si>
    <t>100127030832213</t>
  </si>
  <si>
    <t>Gift &amp;Tal/Prog Dev/Tfs</t>
  </si>
  <si>
    <t>100127030832218</t>
  </si>
  <si>
    <t>Gift&amp;Tal/Prog Dev/Mues</t>
  </si>
  <si>
    <t>100127030832221</t>
  </si>
  <si>
    <t>Gift &amp;Tal/Prog Dev/Mms</t>
  </si>
  <si>
    <t>100127030832231</t>
  </si>
  <si>
    <t>Gift &amp;Tal/Prog Dev/Mhs</t>
  </si>
  <si>
    <t>100110800832300</t>
  </si>
  <si>
    <t>504 Accom/Cont Services</t>
  </si>
  <si>
    <t>100214332832300</t>
  </si>
  <si>
    <t>Psychological Serv/Dw</t>
  </si>
  <si>
    <t>100120541832306</t>
  </si>
  <si>
    <t>Sep/PT/OT&amp;Speech</t>
  </si>
  <si>
    <t>100216341832306</t>
  </si>
  <si>
    <t>Sep/Oth Support/Charter Schools</t>
  </si>
  <si>
    <t>100214941832310</t>
  </si>
  <si>
    <t>Sep/Related Services/Elem</t>
  </si>
  <si>
    <t>100214941832320</t>
  </si>
  <si>
    <t>Sep/Related Services/Middle</t>
  </si>
  <si>
    <t>100214941832330</t>
  </si>
  <si>
    <t>Sep/Related Services/Hs</t>
  </si>
  <si>
    <t>100110800832331</t>
  </si>
  <si>
    <t>504 Coordinator/MHS</t>
  </si>
  <si>
    <t>100219041832406</t>
  </si>
  <si>
    <t>Sep/Iep Assts/Contr. Services</t>
  </si>
  <si>
    <t>100231701833001</t>
  </si>
  <si>
    <t>School Dist Auditors</t>
  </si>
  <si>
    <t>100231801833001</t>
  </si>
  <si>
    <t>School Dist Legal Serv</t>
  </si>
  <si>
    <t>100212337833110</t>
  </si>
  <si>
    <t>Testing &amp; Scoring/El-Dw</t>
  </si>
  <si>
    <t>100214041833110</t>
  </si>
  <si>
    <t>Sep/Psychological Testing/Elem</t>
  </si>
  <si>
    <t>100214041833120</t>
  </si>
  <si>
    <t>Sep/Psychological Test/Middle</t>
  </si>
  <si>
    <t>100212337833121</t>
  </si>
  <si>
    <t>Testing &amp; Scoring/Mms</t>
  </si>
  <si>
    <t>100214041833130</t>
  </si>
  <si>
    <t>Sep/Psychological Testing/Hs</t>
  </si>
  <si>
    <t>100142024833221</t>
  </si>
  <si>
    <t>Athletic Officials/Mms</t>
  </si>
  <si>
    <t>100142024833231</t>
  </si>
  <si>
    <t>Athletic Officials/Hs</t>
  </si>
  <si>
    <t>100262040841100</t>
  </si>
  <si>
    <t>Maint/Utilit/Wtr&amp;Swr/Brentwood</t>
  </si>
  <si>
    <t>100262040841104</t>
  </si>
  <si>
    <t>Maint/Utilit/Wtr&amp;Swr/Supt Off</t>
  </si>
  <si>
    <t>100262040841106</t>
  </si>
  <si>
    <t>Maint/Utilit/Wtr&amp;Swr/Sep Off</t>
  </si>
  <si>
    <t>100262040841108</t>
  </si>
  <si>
    <t>Maint/Util/Wtr&amp;Swr/Maint</t>
  </si>
  <si>
    <t>100262040841111</t>
  </si>
  <si>
    <t>Maint/Utilit/Wtr&amp;Swr/Mes</t>
  </si>
  <si>
    <t>100262040841112</t>
  </si>
  <si>
    <t>Maint/Utilit/Wtr&amp;Swr/Rfs</t>
  </si>
  <si>
    <t>100262040841113</t>
  </si>
  <si>
    <t>Maint/Utilit/Wtr&amp;Swr/Tfs</t>
  </si>
  <si>
    <t>100262040841118</t>
  </si>
  <si>
    <t>Maint/Utilit/Wtr&amp;Swr/Mues</t>
  </si>
  <si>
    <t>100262040841121</t>
  </si>
  <si>
    <t>Maint/Utilit/Wtr&amp;Swr/Mms</t>
  </si>
  <si>
    <t>100262040841131</t>
  </si>
  <si>
    <t>Maint/Wtr&amp;Swr/Hs</t>
  </si>
  <si>
    <t>100262040842108</t>
  </si>
  <si>
    <t>Maint/Rubbish Disposal-Dw</t>
  </si>
  <si>
    <t>100232000843004</t>
  </si>
  <si>
    <t>Contracted Services/Supt Off</t>
  </si>
  <si>
    <t>100222236843007</t>
  </si>
  <si>
    <t>Library/Instr Equip Repairs/Av</t>
  </si>
  <si>
    <t>100111212843011</t>
  </si>
  <si>
    <t>Music/Inst Equip-Reprs/Mes</t>
  </si>
  <si>
    <t>100111818843011</t>
  </si>
  <si>
    <t>Inst Equip-Reprs/Mes</t>
  </si>
  <si>
    <t>100111818843012</t>
  </si>
  <si>
    <t>Inst Equip-Reprs/Rfs</t>
  </si>
  <si>
    <t>100111818843013</t>
  </si>
  <si>
    <t>Inst Equip-Reprs/Tfs</t>
  </si>
  <si>
    <t>100111212843018</t>
  </si>
  <si>
    <t>Music/Inst Equip/Repairs/Mues</t>
  </si>
  <si>
    <t>100111313843018</t>
  </si>
  <si>
    <t>Science/Inst Equip Rprs/Mues</t>
  </si>
  <si>
    <t>100111818843018</t>
  </si>
  <si>
    <t>Inst Equip/Reprs/Mues</t>
  </si>
  <si>
    <t>100110909843021</t>
  </si>
  <si>
    <t>Fam Consum/Inst Equip</t>
  </si>
  <si>
    <t>100111010843021</t>
  </si>
  <si>
    <t>Tech Ed/Inst Equip</t>
  </si>
  <si>
    <t>100111212843021</t>
  </si>
  <si>
    <t>Music/Inst Equip-Reprs/Mms</t>
  </si>
  <si>
    <t>100111313843021</t>
  </si>
  <si>
    <t>Science/Inst Equip-Reprs/Mms</t>
  </si>
  <si>
    <t>100112828843021</t>
  </si>
  <si>
    <t>Inst Equip-Reprs/Mms</t>
  </si>
  <si>
    <t>100110808843031</t>
  </si>
  <si>
    <t>Phys Ed/Health/Equip Reprs/Hs</t>
  </si>
  <si>
    <t>100110909843031</t>
  </si>
  <si>
    <t>Fam Consum/Inst Equip/Hs</t>
  </si>
  <si>
    <t>100111010843031</t>
  </si>
  <si>
    <t>Tech Ed/Inst Equip-Reprs/Hs</t>
  </si>
  <si>
    <t>100111212843031</t>
  </si>
  <si>
    <t>Music/Inst Equip-Reprs/Hs</t>
  </si>
  <si>
    <t>100111313843031</t>
  </si>
  <si>
    <t>Science/Inst Equip-Reprs/Hs</t>
  </si>
  <si>
    <t>100113838843031</t>
  </si>
  <si>
    <t>Inst Equip-Reprs/Hs</t>
  </si>
  <si>
    <t>100114848843031</t>
  </si>
  <si>
    <t>Computer Ed/Repairs/Hs</t>
  </si>
  <si>
    <t>100142024843031</t>
  </si>
  <si>
    <t>Athletic/Equip-Repairs/HS</t>
  </si>
  <si>
    <t>100232000843104</t>
  </si>
  <si>
    <t>Equipment/Repairs</t>
  </si>
  <si>
    <t>100232941843106</t>
  </si>
  <si>
    <t>Sep/Repairs/Equip</t>
  </si>
  <si>
    <t>100241051843111</t>
  </si>
  <si>
    <t>Equip/Repairs/Non-Inst/Mes</t>
  </si>
  <si>
    <t>100241051843112</t>
  </si>
  <si>
    <t>Equip/Repairs/Non-Inst/Rfs</t>
  </si>
  <si>
    <t>100241051843113</t>
  </si>
  <si>
    <t>Equip/Repairs/Non-Inst/Tfs</t>
  </si>
  <si>
    <t>100241051843118</t>
  </si>
  <si>
    <t>Equip/Repairs/Non-Inst/Mues</t>
  </si>
  <si>
    <t>100241052843121</t>
  </si>
  <si>
    <t>Equip/Repairs/Non-Inst/Mms</t>
  </si>
  <si>
    <t>100241053843131</t>
  </si>
  <si>
    <t>Equip/Repairs/Non-Inst/Hs</t>
  </si>
  <si>
    <t>100262040843208</t>
  </si>
  <si>
    <t>Maint/Cr &amp; Upkp-Bldg Serv-Repr</t>
  </si>
  <si>
    <t>100263040843208</t>
  </si>
  <si>
    <t>Maint/Grounds Repairs</t>
  </si>
  <si>
    <t>100264040843208</t>
  </si>
  <si>
    <t>Maint/Cr-Upkp Of Equip/Reprs</t>
  </si>
  <si>
    <t>100262040843308</t>
  </si>
  <si>
    <t>Maint/Vehicle/Repairs</t>
  </si>
  <si>
    <t>100460040845008</t>
  </si>
  <si>
    <t>Heat &amp; Light Retrofit/Dw</t>
  </si>
  <si>
    <t>100460062845108</t>
  </si>
  <si>
    <t>Repairs/DW</t>
  </si>
  <si>
    <t>100272100851000</t>
  </si>
  <si>
    <t>Transport/Reg</t>
  </si>
  <si>
    <t>100272300851000</t>
  </si>
  <si>
    <t>Transportation/Charter Schools</t>
  </si>
  <si>
    <t>100272317851030</t>
  </si>
  <si>
    <t>Trans/ Oth Lea-Hs In Nh (Reg)</t>
  </si>
  <si>
    <t>100272241851410</t>
  </si>
  <si>
    <t>Sep/Extend Yr Trans/Elem</t>
  </si>
  <si>
    <t>100272241851420</t>
  </si>
  <si>
    <t>Sep/Extend Yr Trans/Middle</t>
  </si>
  <si>
    <t>100272241851430</t>
  </si>
  <si>
    <t>Sep/Extend Yr Trans/Hs</t>
  </si>
  <si>
    <t>100272241851606</t>
  </si>
  <si>
    <t>SEP/TRANS/Charter Schools</t>
  </si>
  <si>
    <t>100272241851610</t>
  </si>
  <si>
    <t>Sep/Trans/Oth Organization/El</t>
  </si>
  <si>
    <t>100272241851620</t>
  </si>
  <si>
    <t>Sep/Trans/Oth Organization/Mid</t>
  </si>
  <si>
    <t>100272241851630</t>
  </si>
  <si>
    <t>Sep/Trans/Oth Organization/Hs</t>
  </si>
  <si>
    <t>100272919851910</t>
  </si>
  <si>
    <t>Sum Sch/Preschool/Trans</t>
  </si>
  <si>
    <t>100272502851911</t>
  </si>
  <si>
    <t>Art/Field Trips/Mes</t>
  </si>
  <si>
    <t>100272513851911</t>
  </si>
  <si>
    <t>Science/Field Trips/Mes</t>
  </si>
  <si>
    <t>100272515851911</t>
  </si>
  <si>
    <t>Soc Sci/Field Trips/Mes</t>
  </si>
  <si>
    <t>100272502851912</t>
  </si>
  <si>
    <t>Art/Field Trips/Rfs</t>
  </si>
  <si>
    <t>100272513851912</t>
  </si>
  <si>
    <t>Science/Field Trips/Rfs</t>
  </si>
  <si>
    <t>100272515851912</t>
  </si>
  <si>
    <t>Soc Sci/Field Trips/Rfs</t>
  </si>
  <si>
    <t>100272502851913</t>
  </si>
  <si>
    <t>Art/Field Trips/Tfs</t>
  </si>
  <si>
    <t>100272513851913</t>
  </si>
  <si>
    <t>Science/Field Trips/Tfs</t>
  </si>
  <si>
    <t>100272515851913</t>
  </si>
  <si>
    <t>Soc Sci/Field Trips/Tfs</t>
  </si>
  <si>
    <t>100272513851918</t>
  </si>
  <si>
    <t>Science/Field Trips/Mues</t>
  </si>
  <si>
    <t>100272515851918</t>
  </si>
  <si>
    <t>Soc Sci/Field Trips/Mues</t>
  </si>
  <si>
    <t>100272424851921</t>
  </si>
  <si>
    <t>Athletic Trans/Mms</t>
  </si>
  <si>
    <t>100272513851921</t>
  </si>
  <si>
    <t>Science/Field Trip/Mms</t>
  </si>
  <si>
    <t>100272515851921</t>
  </si>
  <si>
    <t>Soc Sci/Field Trip/Mms</t>
  </si>
  <si>
    <t>100272520851921</t>
  </si>
  <si>
    <t>All-State Music/Mms</t>
  </si>
  <si>
    <t>100272424851931</t>
  </si>
  <si>
    <t>Athletic Trans/Hs</t>
  </si>
  <si>
    <t>100272513851931</t>
  </si>
  <si>
    <t>Science/Field Trip/Hs</t>
  </si>
  <si>
    <t>100272515851931</t>
  </si>
  <si>
    <t>Soc Sci/Field Trip/Hs</t>
  </si>
  <si>
    <t>100272520851931</t>
  </si>
  <si>
    <t>Co-Curr/Transport/Hs</t>
  </si>
  <si>
    <t>100272524851931</t>
  </si>
  <si>
    <t>Athletic/Practice/Trans/MHS</t>
  </si>
  <si>
    <t>100272529851931</t>
  </si>
  <si>
    <t>Guidance Field Trips</t>
  </si>
  <si>
    <t>100272530851931</t>
  </si>
  <si>
    <t>Gift &amp; Tal/Field Trip/Hs</t>
  </si>
  <si>
    <t>100290000852000</t>
  </si>
  <si>
    <t>Insurances/Prop &amp; Liab/Dw</t>
  </si>
  <si>
    <t>100232000853104</t>
  </si>
  <si>
    <t>Telephone/Supt Off</t>
  </si>
  <si>
    <t>100232941853106</t>
  </si>
  <si>
    <t>Telephone/Sep</t>
  </si>
  <si>
    <t>100222136853107</t>
  </si>
  <si>
    <t>Library/Telephone</t>
  </si>
  <si>
    <t>100261040853108</t>
  </si>
  <si>
    <t>Maint/Telephone</t>
  </si>
  <si>
    <t>100241051853111</t>
  </si>
  <si>
    <t>Telephone/Mes</t>
  </si>
  <si>
    <t>100241051853112</t>
  </si>
  <si>
    <t>Telephone/Rfs</t>
  </si>
  <si>
    <t>100241051853113</t>
  </si>
  <si>
    <t>Telephone/Tfs</t>
  </si>
  <si>
    <t>100241051853118</t>
  </si>
  <si>
    <t>Telephone/Mues</t>
  </si>
  <si>
    <t>100241052853121</t>
  </si>
  <si>
    <t>Telephone/Mms</t>
  </si>
  <si>
    <t>100241053853131</t>
  </si>
  <si>
    <t>Telephone/Hs</t>
  </si>
  <si>
    <t>100232000853404</t>
  </si>
  <si>
    <t>Postage/Supt Off</t>
  </si>
  <si>
    <t>100232941853406</t>
  </si>
  <si>
    <t>Postage/Sep</t>
  </si>
  <si>
    <t>100222136853407</t>
  </si>
  <si>
    <t>Library/Postage</t>
  </si>
  <si>
    <t>100261040853408</t>
  </si>
  <si>
    <t>Maint/Postage</t>
  </si>
  <si>
    <t>100241051853411</t>
  </si>
  <si>
    <t>Postage/Mes</t>
  </si>
  <si>
    <t>100241051853412</t>
  </si>
  <si>
    <t>Postage/Rfs</t>
  </si>
  <si>
    <t>100241051853413</t>
  </si>
  <si>
    <t>Postage/Tfs</t>
  </si>
  <si>
    <t>100241051853418</t>
  </si>
  <si>
    <t>Postage/Mues</t>
  </si>
  <si>
    <t>100241052853421</t>
  </si>
  <si>
    <t>Postage/Mms</t>
  </si>
  <si>
    <t>100241053853431</t>
  </si>
  <si>
    <t>Postage/Hs</t>
  </si>
  <si>
    <t>100241054853431</t>
  </si>
  <si>
    <t>Postage/Guidance/Hs</t>
  </si>
  <si>
    <t>100231101854001</t>
  </si>
  <si>
    <t>School Board/Advertising</t>
  </si>
  <si>
    <t>100221239855000</t>
  </si>
  <si>
    <t>Curr Dev Dw/Printing</t>
  </si>
  <si>
    <t>100254001855001</t>
  </si>
  <si>
    <t>Printing/Dw</t>
  </si>
  <si>
    <t>100232000855004</t>
  </si>
  <si>
    <t>Printing/Supt Off</t>
  </si>
  <si>
    <t>100232941855006</t>
  </si>
  <si>
    <t>Printing/Sep</t>
  </si>
  <si>
    <t>100261040855008</t>
  </si>
  <si>
    <t>Maint/Printing</t>
  </si>
  <si>
    <t>100241051855011</t>
  </si>
  <si>
    <t>Printing/Mes</t>
  </si>
  <si>
    <t>100241051855012</t>
  </si>
  <si>
    <t>Printing/Rfs</t>
  </si>
  <si>
    <t>100241051855013</t>
  </si>
  <si>
    <t>Printing/Tfs</t>
  </si>
  <si>
    <t>100241051855018</t>
  </si>
  <si>
    <t>Printing/Mues</t>
  </si>
  <si>
    <t>100241052855021</t>
  </si>
  <si>
    <t>Printing/Mms</t>
  </si>
  <si>
    <t>100241053855031</t>
  </si>
  <si>
    <t>Printing/Hs</t>
  </si>
  <si>
    <t>100222236855107</t>
  </si>
  <si>
    <t>Library/Binding Of Books</t>
  </si>
  <si>
    <t>100120041856110</t>
  </si>
  <si>
    <t>Sep/Tuition/Other Lea Nh/Elem</t>
  </si>
  <si>
    <t>100120041856120</t>
  </si>
  <si>
    <t>Sep/Tuition/Other Lea Nh/Mid</t>
  </si>
  <si>
    <t>100120041856130</t>
  </si>
  <si>
    <t>Sep/Tuition/Other Lea Nh/Hs</t>
  </si>
  <si>
    <t>100138017856130</t>
  </si>
  <si>
    <t>Tuition/Oth Lea-Hs In Nh (Reg)</t>
  </si>
  <si>
    <t>100120041856210</t>
  </si>
  <si>
    <t>Sep/Tuit/Oth Non Pub Out Nh/El</t>
  </si>
  <si>
    <t>100120041856220</t>
  </si>
  <si>
    <t>Sep/Tuit/Oth Non Pub Out Nh/Mi</t>
  </si>
  <si>
    <t>100120041856230</t>
  </si>
  <si>
    <t>Sep/Tuit/Oth Non Pub Out Nh/Hs</t>
  </si>
  <si>
    <t>100120041856310</t>
  </si>
  <si>
    <t>Sep/Tuition/Non Pub In Nh/Elem</t>
  </si>
  <si>
    <t>100128041856310</t>
  </si>
  <si>
    <t>Sep/Extended Yr-Oth Tuition/El</t>
  </si>
  <si>
    <t>100120041856320</t>
  </si>
  <si>
    <t>Sep/Tuition/Non Pub In Nh/Mid</t>
  </si>
  <si>
    <t>100128041856320</t>
  </si>
  <si>
    <t>Sep/Extended Yr-Oth Tuition/Mi</t>
  </si>
  <si>
    <t>100120041856330</t>
  </si>
  <si>
    <t>Sep/Tuition/Non Pub In Nh/Hs</t>
  </si>
  <si>
    <t>100128041856330</t>
  </si>
  <si>
    <t>Sep/Extended Yr-Oth Tuition/Hs</t>
  </si>
  <si>
    <t>100271000858000</t>
  </si>
  <si>
    <t>Travel/Trans Coord</t>
  </si>
  <si>
    <t>100232000858004</t>
  </si>
  <si>
    <t>Travel/Supt Off</t>
  </si>
  <si>
    <t>100232941858006</t>
  </si>
  <si>
    <t>Travel/Sep</t>
  </si>
  <si>
    <t>100222136858007</t>
  </si>
  <si>
    <t>Travel/Library</t>
  </si>
  <si>
    <t>100261040858008</t>
  </si>
  <si>
    <t>Travel/Maint</t>
  </si>
  <si>
    <t>100241051858011</t>
  </si>
  <si>
    <t>Travel/Mes</t>
  </si>
  <si>
    <t>100241051858012</t>
  </si>
  <si>
    <t>Travel/Rfs</t>
  </si>
  <si>
    <t>100241051858013</t>
  </si>
  <si>
    <t>Travel/Tfs</t>
  </si>
  <si>
    <t>100241051858018</t>
  </si>
  <si>
    <t>Travel/Mues</t>
  </si>
  <si>
    <t>100241052858021</t>
  </si>
  <si>
    <t>Travel/Mms</t>
  </si>
  <si>
    <t>100241053858031</t>
  </si>
  <si>
    <t>Travel/Hs</t>
  </si>
  <si>
    <t>100273018859112</t>
  </si>
  <si>
    <t>Police Detail/Traffic - Rfs</t>
  </si>
  <si>
    <t>100273018859113</t>
  </si>
  <si>
    <t>Police Detail/Traffic/Tfs</t>
  </si>
  <si>
    <t>100273018859118</t>
  </si>
  <si>
    <t>Police Detail/Traffic/Mues</t>
  </si>
  <si>
    <t>100221100861000</t>
  </si>
  <si>
    <t>Inst Imp/Supplies/Dw</t>
  </si>
  <si>
    <t>100221239861000</t>
  </si>
  <si>
    <t>Curr Dev Dw/Supplies</t>
  </si>
  <si>
    <t>100231101861001</t>
  </si>
  <si>
    <t>School Board Serv/Supplies</t>
  </si>
  <si>
    <t>100231301861001</t>
  </si>
  <si>
    <t>School Dist Treas/Supplies</t>
  </si>
  <si>
    <t>100231901861001</t>
  </si>
  <si>
    <t>School Dist Meeting</t>
  </si>
  <si>
    <t>100232000861004</t>
  </si>
  <si>
    <t>Office Supplies/Supt Off</t>
  </si>
  <si>
    <t>100120541861006</t>
  </si>
  <si>
    <t>Reg Preschool/Supplies/Sep</t>
  </si>
  <si>
    <t>100120641861006</t>
  </si>
  <si>
    <t>Sum Preschool/Supplies/Sep</t>
  </si>
  <si>
    <t>100126041861006</t>
  </si>
  <si>
    <t>Tutor/Bilingual/Supplies/Sep</t>
  </si>
  <si>
    <t>100232941861006</t>
  </si>
  <si>
    <t>Office Supplies/Sep</t>
  </si>
  <si>
    <t>100222136861007</t>
  </si>
  <si>
    <t>Library/Office Supplies</t>
  </si>
  <si>
    <t>100222236861007</t>
  </si>
  <si>
    <t>Library/Supplies</t>
  </si>
  <si>
    <t>100261040861008</t>
  </si>
  <si>
    <t>Maint/Office Supplies</t>
  </si>
  <si>
    <t>100262040861008</t>
  </si>
  <si>
    <t>Maint/Cr &amp; Upkp-Bldgs/Supplies</t>
  </si>
  <si>
    <t>100263040861008</t>
  </si>
  <si>
    <t>Maint/Grounds Supplies/Dw</t>
  </si>
  <si>
    <t>100264040861008</t>
  </si>
  <si>
    <t>Maint/Cr-Upkp Of Equp/Supplies</t>
  </si>
  <si>
    <t>100125525861010</t>
  </si>
  <si>
    <t>Title I/Supplies/Dw</t>
  </si>
  <si>
    <t>100215241861010</t>
  </si>
  <si>
    <t>Speech/Supplies/Sep</t>
  </si>
  <si>
    <t>100216341861010</t>
  </si>
  <si>
    <t>Occup Therapy/Supplies/Sep</t>
  </si>
  <si>
    <t>100219141861010</t>
  </si>
  <si>
    <t>SEP/Psychologist/Supplies</t>
  </si>
  <si>
    <t>100110202861011</t>
  </si>
  <si>
    <t>Art/Supplies/Mes</t>
  </si>
  <si>
    <t>100110505861011</t>
  </si>
  <si>
    <t>Eng-Lang Arts/Supplies/Mes</t>
  </si>
  <si>
    <t>100110808861011</t>
  </si>
  <si>
    <t>Phys Ed/Supplies/Mes</t>
  </si>
  <si>
    <t>100111111861011</t>
  </si>
  <si>
    <t>Math/Supplies/Mes</t>
  </si>
  <si>
    <t>100111212861011</t>
  </si>
  <si>
    <t>Music/Supplies/Mes</t>
  </si>
  <si>
    <t>100111313861011</t>
  </si>
  <si>
    <t>Science/Supplies/Mes</t>
  </si>
  <si>
    <t>100111515861011</t>
  </si>
  <si>
    <t>Soc Sci/Supplies/Mes</t>
  </si>
  <si>
    <t>100111818861011</t>
  </si>
  <si>
    <t>Classroom/Supplies/Mes</t>
  </si>
  <si>
    <t>100112323861011</t>
  </si>
  <si>
    <t>Reading/Supplies/Mes</t>
  </si>
  <si>
    <t>100114848861011</t>
  </si>
  <si>
    <t>Computer Ed/Supplies/Mes</t>
  </si>
  <si>
    <t>100212229861011</t>
  </si>
  <si>
    <t>Guidance/Supplies/Mes</t>
  </si>
  <si>
    <t>100213407861011</t>
  </si>
  <si>
    <t>Health/Supplies/Mes</t>
  </si>
  <si>
    <t>100241051861011</t>
  </si>
  <si>
    <t>Office Supplies/Mes</t>
  </si>
  <si>
    <t>100110202861012</t>
  </si>
  <si>
    <t>Art/Supplies/Rfs</t>
  </si>
  <si>
    <t>100110505861012</t>
  </si>
  <si>
    <t>Eng-Lang Arts/Supplies/Rfs</t>
  </si>
  <si>
    <t>100110808861012</t>
  </si>
  <si>
    <t>Phys Ed/Supplies/Rfs</t>
  </si>
  <si>
    <t>100111111861012</t>
  </si>
  <si>
    <t>Math/Supplies/Rfs</t>
  </si>
  <si>
    <t>100111212861012</t>
  </si>
  <si>
    <t>Music/Supplies/Rfs</t>
  </si>
  <si>
    <t>100111313861012</t>
  </si>
  <si>
    <t>Science/Supplies/Rfs</t>
  </si>
  <si>
    <t>100111515861012</t>
  </si>
  <si>
    <t>Soc Sci/Supplies/Rfs</t>
  </si>
  <si>
    <t>100111818861012</t>
  </si>
  <si>
    <t>Classroom/Supplies/Rfs</t>
  </si>
  <si>
    <t>100112323861012</t>
  </si>
  <si>
    <t>Reading/Supplies/Rfs</t>
  </si>
  <si>
    <t>100114848861012</t>
  </si>
  <si>
    <t>Computer Ed/Supplies/Rfs</t>
  </si>
  <si>
    <t>100212229861012</t>
  </si>
  <si>
    <t>Guidance/Supplies/Rfs</t>
  </si>
  <si>
    <t>100213407861012</t>
  </si>
  <si>
    <t>Health/Supplies/Rfs</t>
  </si>
  <si>
    <t>100241051861012</t>
  </si>
  <si>
    <t>Office Supplies/Rfs</t>
  </si>
  <si>
    <t>100110202861013</t>
  </si>
  <si>
    <t>Art/Supplies/Tfs</t>
  </si>
  <si>
    <t>100110505861013</t>
  </si>
  <si>
    <t>Eng-Lang Arts/Supplies/Tfs</t>
  </si>
  <si>
    <t>100110808861013</t>
  </si>
  <si>
    <t>Phys Ed/Supplies/Tfs</t>
  </si>
  <si>
    <t>100111111861013</t>
  </si>
  <si>
    <t>Math/Supplies/Tfs</t>
  </si>
  <si>
    <t>100111212861013</t>
  </si>
  <si>
    <t>Music/Supplies/Tfs</t>
  </si>
  <si>
    <t>100111313861013</t>
  </si>
  <si>
    <t>Science/Supplies/Tfs</t>
  </si>
  <si>
    <t>100111515861013</t>
  </si>
  <si>
    <t>Soc Sci/Supplies/Tfs</t>
  </si>
  <si>
    <t>100111818861013</t>
  </si>
  <si>
    <t>Classroom/Supplies/Tfs</t>
  </si>
  <si>
    <t>100112323861013</t>
  </si>
  <si>
    <t>Reading/Supplies/Tfs</t>
  </si>
  <si>
    <t>100114848861013</t>
  </si>
  <si>
    <t>Computer Ed/Supplies/Tfs</t>
  </si>
  <si>
    <t>100212229861013</t>
  </si>
  <si>
    <t>Guidance/Supplies/Tfs</t>
  </si>
  <si>
    <t>100213407861013</t>
  </si>
  <si>
    <t>Health/Supplies/Tfs</t>
  </si>
  <si>
    <t>100241051861013</t>
  </si>
  <si>
    <t>Office Supplies/Tfs</t>
  </si>
  <si>
    <t>100110202861018</t>
  </si>
  <si>
    <t>Art/Supplies/Mues</t>
  </si>
  <si>
    <t>100110505861018</t>
  </si>
  <si>
    <t>Eng-Lang Arts/Supplies/Mues</t>
  </si>
  <si>
    <t>100110606861018</t>
  </si>
  <si>
    <t>World Lang/Supplies/Mues</t>
  </si>
  <si>
    <t>100110808861018</t>
  </si>
  <si>
    <t>Phys Ed/Supplies/Mues</t>
  </si>
  <si>
    <t>100111111861018</t>
  </si>
  <si>
    <t>Math/Supplies/Mues</t>
  </si>
  <si>
    <t>100111212861018</t>
  </si>
  <si>
    <t>Music/Supplies/Mues</t>
  </si>
  <si>
    <t>100111313861018</t>
  </si>
  <si>
    <t>Science/Supplies/Mues</t>
  </si>
  <si>
    <t>100111515861018</t>
  </si>
  <si>
    <t>Soc Sci/Supplies/Mues</t>
  </si>
  <si>
    <t>100111818861018</t>
  </si>
  <si>
    <t>Classroom/Supplies/Mues</t>
  </si>
  <si>
    <t>100112323861018</t>
  </si>
  <si>
    <t>Reading/Supplies/Mues</t>
  </si>
  <si>
    <t>100114848861018</t>
  </si>
  <si>
    <t>Computer Ed/Supplies/Mues</t>
  </si>
  <si>
    <t>100212229861018</t>
  </si>
  <si>
    <t>Guidance/Supplies/Mues</t>
  </si>
  <si>
    <t>100213407861018</t>
  </si>
  <si>
    <t>Health/Supplies/Mues</t>
  </si>
  <si>
    <t>100241051861018</t>
  </si>
  <si>
    <t>Office Supplies/Mues</t>
  </si>
  <si>
    <t>100110202861021</t>
  </si>
  <si>
    <t>Art/Supplies/Mms</t>
  </si>
  <si>
    <t>100110505861021</t>
  </si>
  <si>
    <t>Eng-Lang Arts/Supplies/Mms</t>
  </si>
  <si>
    <t>100110606861021</t>
  </si>
  <si>
    <t>World Lang/Supplies/Mms</t>
  </si>
  <si>
    <t>100110707861021</t>
  </si>
  <si>
    <t>Health Ed/Supplies/Mms</t>
  </si>
  <si>
    <t>100110808861021</t>
  </si>
  <si>
    <t>Phys Ed/Supplies/Mms</t>
  </si>
  <si>
    <t>100110909861021</t>
  </si>
  <si>
    <t>Family/Con Sci/Supplies/Mms</t>
  </si>
  <si>
    <t>100111010861021</t>
  </si>
  <si>
    <t>Tech Ed/Supplies Mms</t>
  </si>
  <si>
    <t>100111111861021</t>
  </si>
  <si>
    <t>Math/Supplies/Mms</t>
  </si>
  <si>
    <t>100111212861021</t>
  </si>
  <si>
    <t>Music/Supplies/Mms</t>
  </si>
  <si>
    <t>100111313861021</t>
  </si>
  <si>
    <t>Science/Supplies/Mms</t>
  </si>
  <si>
    <t>100111515861021</t>
  </si>
  <si>
    <t>Soc Sci/Supplies/Mms</t>
  </si>
  <si>
    <t>100112323861021</t>
  </si>
  <si>
    <t>Reading/Supplies/Mms</t>
  </si>
  <si>
    <t>100112828861021</t>
  </si>
  <si>
    <t>Classroom/Supplies/Mms</t>
  </si>
  <si>
    <t>100114848861021</t>
  </si>
  <si>
    <t>Computer Ed/Supplies/Mms</t>
  </si>
  <si>
    <t>100141020861021</t>
  </si>
  <si>
    <t>Awards/Mms</t>
  </si>
  <si>
    <t>100142024861021</t>
  </si>
  <si>
    <t>Athletic/Supplies/Mms</t>
  </si>
  <si>
    <t>100213407861021</t>
  </si>
  <si>
    <t>Health/Supplies/Mms</t>
  </si>
  <si>
    <t>100241052861021</t>
  </si>
  <si>
    <t>Office Supplies/Mms</t>
  </si>
  <si>
    <t>100160044861030</t>
  </si>
  <si>
    <t>Adult Educ/Supplies</t>
  </si>
  <si>
    <t>100110202861031</t>
  </si>
  <si>
    <t>Art/Supplies/Hs</t>
  </si>
  <si>
    <t>100110303861031</t>
  </si>
  <si>
    <t>Business/Supplies/Hs</t>
  </si>
  <si>
    <t>100110304861031</t>
  </si>
  <si>
    <t>Market Ed/Supplies/Hs</t>
  </si>
  <si>
    <t>100110505861031</t>
  </si>
  <si>
    <t>Eng-Lang Arts/Supplies/Hs</t>
  </si>
  <si>
    <t>100110606861031</t>
  </si>
  <si>
    <t>World Lang/Supplies/Hs</t>
  </si>
  <si>
    <t>100110808861031</t>
  </si>
  <si>
    <t>Phys Ed/Supplies/Hs</t>
  </si>
  <si>
    <t>100110909861031</t>
  </si>
  <si>
    <t>Family/Con Sci/Supplies/Hs</t>
  </si>
  <si>
    <t>100111010861031</t>
  </si>
  <si>
    <t>Tech Ed/Supplies/Hs</t>
  </si>
  <si>
    <t>100111111861031</t>
  </si>
  <si>
    <t>Math/Supplies/Hs</t>
  </si>
  <si>
    <t>100111212861031</t>
  </si>
  <si>
    <t>Music/Supplies/Hs</t>
  </si>
  <si>
    <t>100111313861031</t>
  </si>
  <si>
    <t>Science/Supplies/Hs</t>
  </si>
  <si>
    <t>100111515861031</t>
  </si>
  <si>
    <t>Soc Sci/Supplies/Hs</t>
  </si>
  <si>
    <t>100112323861031</t>
  </si>
  <si>
    <t>Reading/Supplies/Hs</t>
  </si>
  <si>
    <t>100113838861031</t>
  </si>
  <si>
    <t>Classroom/Supplies/Hs</t>
  </si>
  <si>
    <t>100114848861031</t>
  </si>
  <si>
    <t>Computer Ed/Supplies/Hs</t>
  </si>
  <si>
    <t>100141020861031</t>
  </si>
  <si>
    <t>Co-Curr/Supplies/Hs</t>
  </si>
  <si>
    <t>100141025861031</t>
  </si>
  <si>
    <t>Student Publications/Hs</t>
  </si>
  <si>
    <t>100142024861031</t>
  </si>
  <si>
    <t>Athletic/Supplies/Hs</t>
  </si>
  <si>
    <t>100212231861031</t>
  </si>
  <si>
    <t>Career Ed/Supplies/Hs</t>
  </si>
  <si>
    <t>100213407861031</t>
  </si>
  <si>
    <t>Health/Supplies/Hs</t>
  </si>
  <si>
    <t>100241053861031</t>
  </si>
  <si>
    <t>Office Supplies/Hs</t>
  </si>
  <si>
    <t>100300018861111</t>
  </si>
  <si>
    <t>Community Relations/Mes</t>
  </si>
  <si>
    <t>100300018861112</t>
  </si>
  <si>
    <t>Community Relations/Rfs</t>
  </si>
  <si>
    <t>100300018861113</t>
  </si>
  <si>
    <t>Community Relations/Tfs</t>
  </si>
  <si>
    <t>100300018861118</t>
  </si>
  <si>
    <t>Community Relations/Mues</t>
  </si>
  <si>
    <t>100300028861121</t>
  </si>
  <si>
    <t>Community Relations/Mms</t>
  </si>
  <si>
    <t>100112323861131</t>
  </si>
  <si>
    <t>Reading/Text/MHS</t>
  </si>
  <si>
    <t>100300038861131</t>
  </si>
  <si>
    <t>Community Relations/Hs</t>
  </si>
  <si>
    <t>100262040862100</t>
  </si>
  <si>
    <t>Maint/Utill/Gas/Brentwood</t>
  </si>
  <si>
    <t>100262040862108</t>
  </si>
  <si>
    <t>Maint/Utilit/Gas/Maint</t>
  </si>
  <si>
    <t>100262040862111</t>
  </si>
  <si>
    <t>Maint/Utilit/Gas/Me</t>
  </si>
  <si>
    <t>100262040862113</t>
  </si>
  <si>
    <t>Maint/Utilit/Gas/Tfs</t>
  </si>
  <si>
    <t>100262040862118</t>
  </si>
  <si>
    <t>Maint/Utilit/Gas/Mues</t>
  </si>
  <si>
    <t>100262040862121</t>
  </si>
  <si>
    <t>Maint/Utilit/Gas/Mms</t>
  </si>
  <si>
    <t>100262040862131</t>
  </si>
  <si>
    <t>Maint/Utilit/Gas/Mhs</t>
  </si>
  <si>
    <t>100262040862200</t>
  </si>
  <si>
    <t>Maint/Utili/Elect/Brentwood</t>
  </si>
  <si>
    <t>100262040862204</t>
  </si>
  <si>
    <t>Maint/Utilit/Elec/Supt Off</t>
  </si>
  <si>
    <t>100262040862206</t>
  </si>
  <si>
    <t>Maint/Utilit/Elec/Sep</t>
  </si>
  <si>
    <t>100262040862208</t>
  </si>
  <si>
    <t>Maint/Utilit/Elec/Maint</t>
  </si>
  <si>
    <t>100262040862211</t>
  </si>
  <si>
    <t>Maint/Utilit/Elec/Mes</t>
  </si>
  <si>
    <t>100262040862212</t>
  </si>
  <si>
    <t>Maint/Utilit/Elec/Rfs</t>
  </si>
  <si>
    <t>100262040862213</t>
  </si>
  <si>
    <t>Maint/Utilit/Elec/Tfs</t>
  </si>
  <si>
    <t>100262040862218</t>
  </si>
  <si>
    <t>Maint/Utilit/Elec/Mues</t>
  </si>
  <si>
    <t>100262040862221</t>
  </si>
  <si>
    <t>Maint/Utilit/Elec/Mms</t>
  </si>
  <si>
    <t>100262040862231</t>
  </si>
  <si>
    <t>Maint/Utilit/Elec/Hs</t>
  </si>
  <si>
    <t>100262040862400</t>
  </si>
  <si>
    <t>Maint/Utilit/Oil/Brentwood</t>
  </si>
  <si>
    <t>100262040862404</t>
  </si>
  <si>
    <t>Maint/Utilit/Oil/Supt Off</t>
  </si>
  <si>
    <t>100262040862406</t>
  </si>
  <si>
    <t>Maint/Utilit/Oil/Sep Off</t>
  </si>
  <si>
    <t>100262040862412</t>
  </si>
  <si>
    <t>Maint/Utilit/Oil/Rfs</t>
  </si>
  <si>
    <t>100262040862608</t>
  </si>
  <si>
    <t>Maint/Vehicle/Gas-Oil</t>
  </si>
  <si>
    <t>100222236864107</t>
  </si>
  <si>
    <t>Library/Books</t>
  </si>
  <si>
    <t>100110505864111</t>
  </si>
  <si>
    <t>Eng-Lang Arts/Text/Mes</t>
  </si>
  <si>
    <t>100111111864111</t>
  </si>
  <si>
    <t>Math/Text/Mes</t>
  </si>
  <si>
    <t>100111212864111</t>
  </si>
  <si>
    <t>Music/Text/Mes</t>
  </si>
  <si>
    <t>100111313864111</t>
  </si>
  <si>
    <t>Science/Text/Mes</t>
  </si>
  <si>
    <t>100111515864111</t>
  </si>
  <si>
    <t>Soc Sci/Text/Mes</t>
  </si>
  <si>
    <t>100112323864111</t>
  </si>
  <si>
    <t>Reading/Text/Mes</t>
  </si>
  <si>
    <t>100212229864111</t>
  </si>
  <si>
    <t>Guidance/Texts/MES</t>
  </si>
  <si>
    <t>100110505864112</t>
  </si>
  <si>
    <t>Eng-Lang Arts/Text/Rfs</t>
  </si>
  <si>
    <t>100111111864112</t>
  </si>
  <si>
    <t>Math/Text/Rfs</t>
  </si>
  <si>
    <t>100111212864112</t>
  </si>
  <si>
    <t>Music/Text/Rfs</t>
  </si>
  <si>
    <t>100111313864112</t>
  </si>
  <si>
    <t>Science/Text/Rfs</t>
  </si>
  <si>
    <t>100111515864112</t>
  </si>
  <si>
    <t>Soc Sci/Text/Rfs</t>
  </si>
  <si>
    <t>100112323864112</t>
  </si>
  <si>
    <t>Reading/Text/Rfs</t>
  </si>
  <si>
    <t>100212229864112</t>
  </si>
  <si>
    <t>Guidance/Texts/RFS</t>
  </si>
  <si>
    <t>100110505864113</t>
  </si>
  <si>
    <t>Eng-Lang Arts/Text/Tfs</t>
  </si>
  <si>
    <t>100111111864113</t>
  </si>
  <si>
    <t>Math/Text/Tfs</t>
  </si>
  <si>
    <t>100111212864113</t>
  </si>
  <si>
    <t>Music/Text/Tfs</t>
  </si>
  <si>
    <t>100111313864113</t>
  </si>
  <si>
    <t>Science/Text/Tfs</t>
  </si>
  <si>
    <t>100111515864113</t>
  </si>
  <si>
    <t>Soc Sci/Text/Tfs</t>
  </si>
  <si>
    <t>100112323864113</t>
  </si>
  <si>
    <t>Reading/Text/Tfs</t>
  </si>
  <si>
    <t>100212229864113</t>
  </si>
  <si>
    <t>Guidance/Texts/TFS</t>
  </si>
  <si>
    <t>100110505864118</t>
  </si>
  <si>
    <t>Eng-Lang Arts/Text/Mues</t>
  </si>
  <si>
    <t>100111111864118</t>
  </si>
  <si>
    <t>Math/Text/Mues</t>
  </si>
  <si>
    <t>100111313864118</t>
  </si>
  <si>
    <t>Science/Text/Mues</t>
  </si>
  <si>
    <t>100111515864118</t>
  </si>
  <si>
    <t>Soc Sci/Text/Mues</t>
  </si>
  <si>
    <t>100112323864118</t>
  </si>
  <si>
    <t>Reading/Text/Mues</t>
  </si>
  <si>
    <t>100212229864118</t>
  </si>
  <si>
    <t>Guidance/Texts/MUES</t>
  </si>
  <si>
    <t>100110505864121</t>
  </si>
  <si>
    <t>Eng-Lang Arts/Text/Mms</t>
  </si>
  <si>
    <t>100111313864121</t>
  </si>
  <si>
    <t>Science/Text/Mms</t>
  </si>
  <si>
    <t>100111515864121</t>
  </si>
  <si>
    <t>Soc Sci/Text/Mms</t>
  </si>
  <si>
    <t>100112323864121</t>
  </si>
  <si>
    <t>Reading/Text/Mms</t>
  </si>
  <si>
    <t>100110202864131</t>
  </si>
  <si>
    <t>Art/Text/Hs</t>
  </si>
  <si>
    <t>100110505864131</t>
  </si>
  <si>
    <t>Eng-Lang Arts/Text/Hs</t>
  </si>
  <si>
    <t>100111515864131</t>
  </si>
  <si>
    <t>Soc Sci/Text/Hs</t>
  </si>
  <si>
    <t>100112323864131</t>
  </si>
  <si>
    <t>Reading/Text/Hs</t>
  </si>
  <si>
    <t>100222236864607</t>
  </si>
  <si>
    <t>Library/Periodicals</t>
  </si>
  <si>
    <t>100110304864831</t>
  </si>
  <si>
    <t>Marketing/New Text/Mhs</t>
  </si>
  <si>
    <t>100111010864831</t>
  </si>
  <si>
    <t>Tech Ed/New Text/Mhs</t>
  </si>
  <si>
    <t>100222236864907</t>
  </si>
  <si>
    <t>Library/Other Inst Media</t>
  </si>
  <si>
    <t>100232941865006</t>
  </si>
  <si>
    <t>Computer Software/ Sep</t>
  </si>
  <si>
    <t>100222236865007</t>
  </si>
  <si>
    <t>Software &amp; Licensing</t>
  </si>
  <si>
    <t>100232941873006</t>
  </si>
  <si>
    <t>Sep/Addit Equip</t>
  </si>
  <si>
    <t>100222236873007</t>
  </si>
  <si>
    <t>Library/Addit Equip</t>
  </si>
  <si>
    <t>100111212873011</t>
  </si>
  <si>
    <t>Music/Equip.Addt/Mes</t>
  </si>
  <si>
    <t>100110808873018</t>
  </si>
  <si>
    <t>Phys Ed/Addit Equip/Mues</t>
  </si>
  <si>
    <t>100110909873021</t>
  </si>
  <si>
    <t>Family&amp;Cons Sci/Equip Add/Mms</t>
  </si>
  <si>
    <t>100111010873021</t>
  </si>
  <si>
    <t>Tech Ed/Addit Equip/MMS</t>
  </si>
  <si>
    <t>100110808873031</t>
  </si>
  <si>
    <t>Phys Ed/Health/Addt Equip/Mhs</t>
  </si>
  <si>
    <t>100110909873031</t>
  </si>
  <si>
    <t>FACS/Addit Equip/MHS</t>
  </si>
  <si>
    <t>100111010873031</t>
  </si>
  <si>
    <t>Tech Ed/Addit Equip/Hs</t>
  </si>
  <si>
    <t>100111111873031</t>
  </si>
  <si>
    <t>Math/Addit Equip/Hs</t>
  </si>
  <si>
    <t>100111313873031</t>
  </si>
  <si>
    <t>Science/Addit Equip/Hs</t>
  </si>
  <si>
    <t>100142024873031</t>
  </si>
  <si>
    <t>Athletic/Addit Equip/Hs</t>
  </si>
  <si>
    <t>100111818873711</t>
  </si>
  <si>
    <t>Furniture/Repl/Mes</t>
  </si>
  <si>
    <t>100111818873712</t>
  </si>
  <si>
    <t>Furniture/Repl/Rfs</t>
  </si>
  <si>
    <t>100111818873713</t>
  </si>
  <si>
    <t>Furniture/Repl/Tfs</t>
  </si>
  <si>
    <t>100111818873718</t>
  </si>
  <si>
    <t>Furniture/Repl/Mues</t>
  </si>
  <si>
    <t>100112828873721</t>
  </si>
  <si>
    <t>Furniture/Repl/Mms</t>
  </si>
  <si>
    <t>100113838873731</t>
  </si>
  <si>
    <t>Furniture/Repl/Hs</t>
  </si>
  <si>
    <t>100114848873807</t>
  </si>
  <si>
    <t>Technology Infrastructure Imp.</t>
  </si>
  <si>
    <t>100221000873900</t>
  </si>
  <si>
    <t>COVID Equipment and Supplies</t>
  </si>
  <si>
    <t>100262040873908</t>
  </si>
  <si>
    <t>Maint/C&amp;Upkp-Bld Ser Equip Rep</t>
  </si>
  <si>
    <t>100111212873912</t>
  </si>
  <si>
    <t>Music/Equip Repl/Rfs</t>
  </si>
  <si>
    <t>100111111873918</t>
  </si>
  <si>
    <t>Math/Equip/Repl/Mues</t>
  </si>
  <si>
    <t>100111313873918</t>
  </si>
  <si>
    <t>Science/Equip/Repl</t>
  </si>
  <si>
    <t>100111212873921</t>
  </si>
  <si>
    <t>Music/Equip Repl/Mms</t>
  </si>
  <si>
    <t>100111313873921</t>
  </si>
  <si>
    <t>Science/Equip Repl/Mms</t>
  </si>
  <si>
    <t>100110808873931</t>
  </si>
  <si>
    <t>Phys Ed/Equip Replac/Hs</t>
  </si>
  <si>
    <t>100110909873931</t>
  </si>
  <si>
    <t>Fam Con Sci/Equip Repl/Hs</t>
  </si>
  <si>
    <t>100111010873931</t>
  </si>
  <si>
    <t>Tech Ed/Equip. Rep Mhs</t>
  </si>
  <si>
    <t>100111212873931</t>
  </si>
  <si>
    <t>Music/Equip Repl/Hs</t>
  </si>
  <si>
    <t>100111313873931</t>
  </si>
  <si>
    <t>Science/Equip Repl/Hs</t>
  </si>
  <si>
    <t>100142024873931</t>
  </si>
  <si>
    <t>Athletic/Equip Repl Mhs</t>
  </si>
  <si>
    <t>100231101881001</t>
  </si>
  <si>
    <t>Memberships/Dw</t>
  </si>
  <si>
    <t>100232000881004</t>
  </si>
  <si>
    <t>Membership/Supt Off</t>
  </si>
  <si>
    <t>100232941881006</t>
  </si>
  <si>
    <t>Membership/Sep</t>
  </si>
  <si>
    <t>100222136881007</t>
  </si>
  <si>
    <t>Library/Membership</t>
  </si>
  <si>
    <t>100241051881011</t>
  </si>
  <si>
    <t>Membership/Mes</t>
  </si>
  <si>
    <t>100241051881012</t>
  </si>
  <si>
    <t>Membership/Rfs</t>
  </si>
  <si>
    <t>100241051881013</t>
  </si>
  <si>
    <t>Membership/Tfs</t>
  </si>
  <si>
    <t>100241051881018</t>
  </si>
  <si>
    <t>Membership/Mues</t>
  </si>
  <si>
    <t>100241052881021</t>
  </si>
  <si>
    <t>Membership/Mms</t>
  </si>
  <si>
    <t>100141020881031</t>
  </si>
  <si>
    <t>Membership/Co-Curr/Hs</t>
  </si>
  <si>
    <t>100241053881031</t>
  </si>
  <si>
    <t>Membership/Hs</t>
  </si>
  <si>
    <t>100251400881500</t>
  </si>
  <si>
    <t>Criminal Check Reimb</t>
  </si>
  <si>
    <t>100232000881504</t>
  </si>
  <si>
    <t>Professional Mtgs/Supt Off</t>
  </si>
  <si>
    <t>100232941881506</t>
  </si>
  <si>
    <t>Professional Mtgs/Sep</t>
  </si>
  <si>
    <t>100222136881507</t>
  </si>
  <si>
    <t>Library/Professional Meetings</t>
  </si>
  <si>
    <t>100241051881511</t>
  </si>
  <si>
    <t>Professional Mtgs/Mes</t>
  </si>
  <si>
    <t>100241051881512</t>
  </si>
  <si>
    <t>Professional Mtgs/Rfs</t>
  </si>
  <si>
    <t>100241051881513</t>
  </si>
  <si>
    <t>Professional Mtgs/Tfs</t>
  </si>
  <si>
    <t>100241051881518</t>
  </si>
  <si>
    <t>Professional Mtgs/Mues</t>
  </si>
  <si>
    <t>100241052881521</t>
  </si>
  <si>
    <t>Professional Mtgs/Mms</t>
  </si>
  <si>
    <t>100241053881531</t>
  </si>
  <si>
    <t>Professional Mtgs/Hs</t>
  </si>
  <si>
    <t>100511047883000</t>
  </si>
  <si>
    <t>Debt Service/Principal</t>
  </si>
  <si>
    <t>100512047883000</t>
  </si>
  <si>
    <t>Debt Service/Interest</t>
  </si>
  <si>
    <t>100249053889031</t>
  </si>
  <si>
    <t>Graduation/Hs</t>
  </si>
  <si>
    <t>100522100893000</t>
  </si>
  <si>
    <t>Transfer to Food Service</t>
  </si>
  <si>
    <t>100522100893055</t>
  </si>
  <si>
    <t>400311042811109</t>
  </si>
  <si>
    <t>Fd Serv/Director Salary</t>
  </si>
  <si>
    <t>400312042811919</t>
  </si>
  <si>
    <t>Fd Serv/Caf Workers/Salary/El</t>
  </si>
  <si>
    <t>400312042811929</t>
  </si>
  <si>
    <t>Fd Serv/Caf Workers/Salry/Ms</t>
  </si>
  <si>
    <t>400312042811939</t>
  </si>
  <si>
    <t>Fd Serv/Caf Workers/Salary/Hs</t>
  </si>
  <si>
    <t>400313042843109</t>
  </si>
  <si>
    <t>Fd Serv/Equip/Repair</t>
  </si>
  <si>
    <t>400313042843309</t>
  </si>
  <si>
    <t>Fd Serv/Vehicle/Repairs</t>
  </si>
  <si>
    <t>400313042857009</t>
  </si>
  <si>
    <t>Fd Serv/Laundry Service</t>
  </si>
  <si>
    <t>400311042858009</t>
  </si>
  <si>
    <t>Travel/Food Serv</t>
  </si>
  <si>
    <t>400312042861009</t>
  </si>
  <si>
    <t>Fd Serv/Supplies</t>
  </si>
  <si>
    <t>400313042862609</t>
  </si>
  <si>
    <t>Fd Serv/Vehicle/Gas-Oil</t>
  </si>
  <si>
    <t>400312042863009</t>
  </si>
  <si>
    <t>Fd Serv/ Food &amp; Milk</t>
  </si>
  <si>
    <t>400312042865009</t>
  </si>
  <si>
    <t>Fd Serv/Technology Service Con</t>
  </si>
  <si>
    <t>400312042873909</t>
  </si>
  <si>
    <t>Fd/Serv/Repl/Equipment</t>
  </si>
  <si>
    <t>400312042889009</t>
  </si>
  <si>
    <t>Fd Serv Improv/Dev</t>
  </si>
  <si>
    <t>100000000777000</t>
  </si>
  <si>
    <t>Fund Balance - Unassigned</t>
  </si>
  <si>
    <t>100111100711200</t>
  </si>
  <si>
    <t>Current Appropriation</t>
  </si>
  <si>
    <t>100131100713111</t>
  </si>
  <si>
    <t>Local MEEP MES</t>
  </si>
  <si>
    <t>100131100713112</t>
  </si>
  <si>
    <t>Local MEEP RFS</t>
  </si>
  <si>
    <t>100131100713113</t>
  </si>
  <si>
    <t>Local MEEP TFS</t>
  </si>
  <si>
    <t>100131400713200</t>
  </si>
  <si>
    <t>Local-Tuition Summer School</t>
  </si>
  <si>
    <t>100131500713500</t>
  </si>
  <si>
    <t>Local-Tuition Driver Education</t>
  </si>
  <si>
    <t>100131500713600</t>
  </si>
  <si>
    <t>State - Charter School Aid</t>
  </si>
  <si>
    <t>100131600713600</t>
  </si>
  <si>
    <t>Local-Tuition Adult Education</t>
  </si>
  <si>
    <t>100132000713300</t>
  </si>
  <si>
    <t>Local-Tuition Sep Other Lea</t>
  </si>
  <si>
    <t>100134900713100</t>
  </si>
  <si>
    <t>Local-Tuition Parents/Other</t>
  </si>
  <si>
    <t>100151000715000</t>
  </si>
  <si>
    <t>Local-Interest</t>
  </si>
  <si>
    <t>100174000717000</t>
  </si>
  <si>
    <t>Local-Student Parking Fees</t>
  </si>
  <si>
    <t>100191000719100</t>
  </si>
  <si>
    <t>Local-Rental Of Facilities</t>
  </si>
  <si>
    <t>100199000719900</t>
  </si>
  <si>
    <t>Local-Unanticipated</t>
  </si>
  <si>
    <t>100299200711200</t>
  </si>
  <si>
    <t>State-Adequacy Aid(State Tax)</t>
  </si>
  <si>
    <t>100311000731100</t>
  </si>
  <si>
    <t>State-Adequate Education Grant</t>
  </si>
  <si>
    <t>100321000732100</t>
  </si>
  <si>
    <t>State-School Building Aid</t>
  </si>
  <si>
    <t>100322000732100</t>
  </si>
  <si>
    <t>State - Kindergarten Aid</t>
  </si>
  <si>
    <t>100323000732400</t>
  </si>
  <si>
    <t>State-Catastrophic Aid</t>
  </si>
  <si>
    <t>100458000749200</t>
  </si>
  <si>
    <t>State-Medicaid Distribution</t>
  </si>
  <si>
    <t>100490000749000</t>
  </si>
  <si>
    <t>Federal-Unanticipated</t>
  </si>
  <si>
    <t>Savings through Re-Hires at a lower rate of pay</t>
  </si>
  <si>
    <t>Savings through the bidding process and building in-house programs that saved out-of-district tuition</t>
  </si>
  <si>
    <t>Savings</t>
  </si>
  <si>
    <t>insurance, a refinanced bonded debt schedule, and an over expenditure in legal due to increased litigation</t>
  </si>
  <si>
    <t xml:space="preserve">that faced the district. </t>
  </si>
  <si>
    <t>Merrimack School Board &amp; Merrimack School District Budget Committee</t>
  </si>
  <si>
    <t>2019-2020 Revenue General Fund</t>
  </si>
  <si>
    <t xml:space="preserve">2019-2020 Expended Detail </t>
  </si>
  <si>
    <t>Savings through a Retirement that was budgeted for but did not occur, a shift in the demographic for health</t>
  </si>
  <si>
    <t xml:space="preserve">Variance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</si>
</sst>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0\)"/>
    <numFmt numFmtId="165" formatCode="_(&quot;$&quot;* #,##0_);_(&quot;$&quot;* \(#,##0\);_(&quot;$&quot;* &quot;-&quot;??_);_(@_)"/>
    <numFmt numFmtId="166" formatCode="#,##0.00;[Red]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u val="singleAccounting"/>
      <sz val="10"/>
      <name val="Arial"/>
      <family val="2"/>
    </font>
    <font>
      <sz val="2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0" fontId="0" fillId="0" borderId="1" xfId="0" applyBorder="1"/>
    <xf numFmtId="0" fontId="11" fillId="0" borderId="0" xfId="0" applyFont="1" applyBorder="1"/>
    <xf numFmtId="43" fontId="11" fillId="0" borderId="0" xfId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0" xfId="1" applyFont="1"/>
    <xf numFmtId="43" fontId="0" fillId="0" borderId="0" xfId="1" applyFont="1" applyBorder="1"/>
    <xf numFmtId="43" fontId="0" fillId="0" borderId="0" xfId="0" applyNumberFormat="1"/>
    <xf numFmtId="0" fontId="13" fillId="0" borderId="0" xfId="0" applyFont="1" applyBorder="1" applyAlignment="1">
      <alignment horizontal="center"/>
    </xf>
    <xf numFmtId="43" fontId="11" fillId="0" borderId="2" xfId="1" applyFont="1" applyBorder="1"/>
    <xf numFmtId="43" fontId="11" fillId="0" borderId="0" xfId="0" applyNumberFormat="1" applyFont="1" applyBorder="1"/>
    <xf numFmtId="164" fontId="11" fillId="0" borderId="0" xfId="0" applyNumberFormat="1" applyFont="1"/>
    <xf numFmtId="0" fontId="17" fillId="0" borderId="0" xfId="0" applyFont="1"/>
    <xf numFmtId="39" fontId="17" fillId="0" borderId="0" xfId="1" applyNumberFormat="1" applyFont="1"/>
    <xf numFmtId="39" fontId="17" fillId="0" borderId="0" xfId="0" applyNumberFormat="1" applyFont="1"/>
    <xf numFmtId="43" fontId="18" fillId="0" borderId="2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0" fontId="0" fillId="0" borderId="0" xfId="4" applyNumberFormat="1" applyFont="1" applyBorder="1"/>
    <xf numFmtId="43" fontId="11" fillId="0" borderId="0" xfId="1" applyFont="1" applyAlignment="1">
      <alignment horizontal="center"/>
    </xf>
    <xf numFmtId="43" fontId="11" fillId="0" borderId="0" xfId="1" applyFont="1" applyBorder="1" applyAlignment="1">
      <alignment horizontal="center"/>
    </xf>
    <xf numFmtId="10" fontId="11" fillId="0" borderId="0" xfId="4" applyNumberFormat="1" applyFont="1" applyBorder="1"/>
    <xf numFmtId="43" fontId="0" fillId="0" borderId="0" xfId="1" applyFont="1" applyFill="1" applyBorder="1"/>
    <xf numFmtId="43" fontId="0" fillId="0" borderId="0" xfId="0" applyNumberFormat="1" applyBorder="1"/>
    <xf numFmtId="43" fontId="11" fillId="0" borderId="0" xfId="1" applyFont="1"/>
    <xf numFmtId="43" fontId="18" fillId="0" borderId="0" xfId="1" applyFont="1" applyBorder="1"/>
    <xf numFmtId="0" fontId="9" fillId="0" borderId="0" xfId="0" applyFont="1" applyBorder="1"/>
    <xf numFmtId="39" fontId="9" fillId="0" borderId="0" xfId="1" applyNumberFormat="1" applyFont="1"/>
    <xf numFmtId="43" fontId="9" fillId="0" borderId="0" xfId="1" applyFont="1"/>
    <xf numFmtId="0" fontId="8" fillId="0" borderId="0" xfId="5"/>
    <xf numFmtId="0" fontId="8" fillId="0" borderId="0" xfId="5"/>
    <xf numFmtId="165" fontId="0" fillId="0" borderId="0" xfId="3" applyNumberFormat="1" applyFont="1" applyBorder="1" applyAlignment="1">
      <alignment horizontal="right"/>
    </xf>
    <xf numFmtId="165" fontId="14" fillId="0" borderId="0" xfId="3" applyNumberFormat="1" applyFont="1" applyBorder="1" applyAlignment="1">
      <alignment horizontal="right"/>
    </xf>
    <xf numFmtId="165" fontId="11" fillId="0" borderId="0" xfId="3" applyNumberFormat="1" applyFont="1" applyBorder="1"/>
    <xf numFmtId="43" fontId="7" fillId="0" borderId="0" xfId="1" applyFont="1"/>
    <xf numFmtId="0" fontId="7" fillId="0" borderId="0" xfId="7"/>
    <xf numFmtId="43" fontId="7" fillId="0" borderId="0" xfId="7" applyNumberFormat="1"/>
    <xf numFmtId="0" fontId="7" fillId="0" borderId="0" xfId="7"/>
    <xf numFmtId="0" fontId="7" fillId="0" borderId="0" xfId="7"/>
    <xf numFmtId="43" fontId="7" fillId="0" borderId="0" xfId="8" applyFont="1"/>
    <xf numFmtId="0" fontId="0" fillId="0" borderId="17" xfId="0" applyBorder="1"/>
    <xf numFmtId="0" fontId="0" fillId="0" borderId="19" xfId="0" applyBorder="1"/>
    <xf numFmtId="43" fontId="0" fillId="0" borderId="18" xfId="1" applyFont="1" applyBorder="1"/>
    <xf numFmtId="0" fontId="5" fillId="0" borderId="0" xfId="5" applyFont="1"/>
    <xf numFmtId="39" fontId="21" fillId="0" borderId="0" xfId="1" applyNumberFormat="1" applyFont="1"/>
    <xf numFmtId="0" fontId="12" fillId="0" borderId="17" xfId="0" applyFont="1" applyBorder="1"/>
    <xf numFmtId="0" fontId="12" fillId="0" borderId="1" xfId="0" applyFont="1" applyBorder="1"/>
    <xf numFmtId="0" fontId="15" fillId="0" borderId="1" xfId="0" applyFont="1" applyBorder="1"/>
    <xf numFmtId="43" fontId="20" fillId="0" borderId="0" xfId="12" applyFont="1"/>
    <xf numFmtId="164" fontId="0" fillId="0" borderId="0" xfId="0" applyNumberFormat="1"/>
    <xf numFmtId="43" fontId="22" fillId="0" borderId="0" xfId="12" applyFont="1"/>
    <xf numFmtId="164" fontId="0" fillId="2" borderId="0" xfId="0" applyNumberFormat="1" applyFill="1" applyBorder="1" applyAlignment="1">
      <alignment horizontal="right" indent="1"/>
    </xf>
    <xf numFmtId="0" fontId="0" fillId="2" borderId="0" xfId="0" applyFill="1" applyBorder="1"/>
    <xf numFmtId="43" fontId="0" fillId="2" borderId="0" xfId="1" applyFont="1" applyFill="1"/>
    <xf numFmtId="43" fontId="20" fillId="2" borderId="0" xfId="12" applyFont="1" applyFill="1"/>
    <xf numFmtId="0" fontId="9" fillId="2" borderId="0" xfId="0" applyFont="1" applyFill="1" applyBorder="1"/>
    <xf numFmtId="43" fontId="9" fillId="2" borderId="0" xfId="1" applyFont="1" applyFill="1" applyBorder="1"/>
    <xf numFmtId="164" fontId="0" fillId="3" borderId="0" xfId="0" applyNumberFormat="1" applyFill="1" applyBorder="1" applyAlignment="1">
      <alignment horizontal="right" indent="1"/>
    </xf>
    <xf numFmtId="0" fontId="0" fillId="3" borderId="0" xfId="0" applyFill="1" applyBorder="1"/>
    <xf numFmtId="43" fontId="0" fillId="3" borderId="0" xfId="1" applyFont="1" applyFill="1"/>
    <xf numFmtId="43" fontId="20" fillId="3" borderId="0" xfId="12" applyFont="1" applyFill="1"/>
    <xf numFmtId="0" fontId="15" fillId="2" borderId="0" xfId="0" applyFont="1" applyFill="1" applyBorder="1"/>
    <xf numFmtId="43" fontId="9" fillId="2" borderId="0" xfId="1" applyFont="1" applyFill="1"/>
    <xf numFmtId="10" fontId="0" fillId="0" borderId="0" xfId="4" applyNumberFormat="1" applyFont="1" applyFill="1" applyBorder="1"/>
    <xf numFmtId="0" fontId="0" fillId="0" borderId="0" xfId="0" applyFill="1"/>
    <xf numFmtId="4" fontId="3" fillId="0" borderId="0" xfId="8" applyNumberFormat="1" applyFont="1" applyAlignment="1">
      <alignment wrapText="1"/>
    </xf>
    <xf numFmtId="4" fontId="7" fillId="0" borderId="0" xfId="8" applyNumberFormat="1" applyFont="1"/>
    <xf numFmtId="4" fontId="7" fillId="0" borderId="0" xfId="7" applyNumberFormat="1"/>
    <xf numFmtId="4" fontId="8" fillId="0" borderId="0" xfId="6" applyNumberFormat="1" applyFont="1"/>
    <xf numFmtId="4" fontId="0" fillId="0" borderId="0" xfId="0" applyNumberFormat="1"/>
    <xf numFmtId="0" fontId="2" fillId="0" borderId="0" xfId="7" applyFont="1"/>
    <xf numFmtId="164" fontId="0" fillId="4" borderId="0" xfId="0" applyNumberFormat="1" applyFill="1" applyBorder="1" applyAlignment="1">
      <alignment horizontal="right" indent="1"/>
    </xf>
    <xf numFmtId="0" fontId="0" fillId="4" borderId="0" xfId="0" applyFill="1" applyBorder="1"/>
    <xf numFmtId="43" fontId="9" fillId="4" borderId="0" xfId="1" applyFont="1" applyFill="1" applyBorder="1"/>
    <xf numFmtId="43" fontId="20" fillId="4" borderId="0" xfId="12" applyFont="1" applyFill="1"/>
    <xf numFmtId="164" fontId="0" fillId="5" borderId="0" xfId="0" applyNumberFormat="1" applyFill="1" applyBorder="1" applyAlignment="1">
      <alignment horizontal="right" indent="1"/>
    </xf>
    <xf numFmtId="0" fontId="0" fillId="5" borderId="0" xfId="0" applyFill="1" applyBorder="1"/>
    <xf numFmtId="43" fontId="0" fillId="5" borderId="0" xfId="1" applyFont="1" applyFill="1"/>
    <xf numFmtId="43" fontId="20" fillId="5" borderId="0" xfId="12" applyFont="1" applyFill="1"/>
    <xf numFmtId="164" fontId="0" fillId="5" borderId="0" xfId="0" applyNumberFormat="1" applyFill="1" applyBorder="1"/>
    <xf numFmtId="43" fontId="9" fillId="5" borderId="0" xfId="1" applyFont="1" applyFill="1"/>
    <xf numFmtId="164" fontId="0" fillId="6" borderId="0" xfId="0" applyNumberFormat="1" applyFill="1" applyBorder="1" applyAlignment="1">
      <alignment horizontal="right" indent="1"/>
    </xf>
    <xf numFmtId="0" fontId="0" fillId="6" borderId="0" xfId="0" applyFill="1" applyBorder="1"/>
    <xf numFmtId="43" fontId="9" fillId="6" borderId="0" xfId="1" applyFont="1" applyFill="1" applyBorder="1"/>
    <xf numFmtId="43" fontId="20" fillId="6" borderId="0" xfId="12" applyFont="1" applyFill="1"/>
    <xf numFmtId="43" fontId="9" fillId="6" borderId="0" xfId="1" applyFont="1" applyFill="1"/>
    <xf numFmtId="164" fontId="0" fillId="6" borderId="0" xfId="0" applyNumberFormat="1" applyFill="1" applyBorder="1"/>
    <xf numFmtId="164" fontId="11" fillId="2" borderId="14" xfId="0" applyNumberFormat="1" applyFont="1" applyFill="1" applyBorder="1"/>
    <xf numFmtId="0" fontId="0" fillId="2" borderId="15" xfId="0" applyFill="1" applyBorder="1"/>
    <xf numFmtId="166" fontId="11" fillId="2" borderId="15" xfId="0" applyNumberFormat="1" applyFont="1" applyFill="1" applyBorder="1"/>
    <xf numFmtId="166" fontId="11" fillId="2" borderId="16" xfId="0" applyNumberFormat="1" applyFont="1" applyFill="1" applyBorder="1"/>
    <xf numFmtId="164" fontId="11" fillId="4" borderId="14" xfId="0" applyNumberFormat="1" applyFont="1" applyFill="1" applyBorder="1"/>
    <xf numFmtId="164" fontId="11" fillId="4" borderId="15" xfId="0" applyNumberFormat="1" applyFont="1" applyFill="1" applyBorder="1"/>
    <xf numFmtId="43" fontId="11" fillId="4" borderId="15" xfId="1" applyFont="1" applyFill="1" applyBorder="1"/>
    <xf numFmtId="164" fontId="0" fillId="5" borderId="15" xfId="0" applyNumberFormat="1" applyFill="1" applyBorder="1"/>
    <xf numFmtId="43" fontId="11" fillId="5" borderId="15" xfId="1" applyFont="1" applyFill="1" applyBorder="1"/>
    <xf numFmtId="43" fontId="11" fillId="5" borderId="16" xfId="1" applyFont="1" applyFill="1" applyBorder="1"/>
    <xf numFmtId="164" fontId="11" fillId="5" borderId="14" xfId="0" applyNumberFormat="1" applyFont="1" applyFill="1" applyBorder="1"/>
    <xf numFmtId="164" fontId="11" fillId="5" borderId="15" xfId="0" applyNumberFormat="1" applyFont="1" applyFill="1" applyBorder="1"/>
    <xf numFmtId="43" fontId="11" fillId="5" borderId="16" xfId="0" applyNumberFormat="1" applyFont="1" applyFill="1" applyBorder="1"/>
    <xf numFmtId="164" fontId="11" fillId="3" borderId="0" xfId="0" applyNumberFormat="1" applyFont="1" applyFill="1"/>
    <xf numFmtId="0" fontId="11" fillId="5" borderId="14" xfId="0" applyFont="1" applyFill="1" applyBorder="1"/>
    <xf numFmtId="164" fontId="11" fillId="6" borderId="17" xfId="0" applyNumberFormat="1" applyFont="1" applyFill="1" applyBorder="1"/>
    <xf numFmtId="164" fontId="11" fillId="6" borderId="19" xfId="0" applyNumberFormat="1" applyFont="1" applyFill="1" applyBorder="1"/>
    <xf numFmtId="43" fontId="11" fillId="6" borderId="18" xfId="0" applyNumberFormat="1" applyFont="1" applyFill="1" applyBorder="1"/>
    <xf numFmtId="164" fontId="11" fillId="6" borderId="1" xfId="0" applyNumberFormat="1" applyFont="1" applyFill="1" applyBorder="1"/>
    <xf numFmtId="164" fontId="11" fillId="6" borderId="0" xfId="0" applyNumberFormat="1" applyFont="1" applyFill="1" applyBorder="1"/>
    <xf numFmtId="43" fontId="11" fillId="6" borderId="2" xfId="0" applyNumberFormat="1" applyFont="1" applyFill="1" applyBorder="1"/>
    <xf numFmtId="164" fontId="11" fillId="6" borderId="3" xfId="0" applyNumberFormat="1" applyFont="1" applyFill="1" applyBorder="1"/>
    <xf numFmtId="164" fontId="11" fillId="6" borderId="4" xfId="0" applyNumberFormat="1" applyFont="1" applyFill="1" applyBorder="1"/>
    <xf numFmtId="43" fontId="11" fillId="6" borderId="5" xfId="0" applyNumberFormat="1" applyFont="1" applyFill="1" applyBorder="1"/>
    <xf numFmtId="0" fontId="0" fillId="6" borderId="14" xfId="0" applyFill="1" applyBorder="1"/>
    <xf numFmtId="0" fontId="0" fillId="6" borderId="15" xfId="0" applyFill="1" applyBorder="1"/>
    <xf numFmtId="43" fontId="11" fillId="6" borderId="15" xfId="0" applyNumberFormat="1" applyFont="1" applyFill="1" applyBorder="1"/>
    <xf numFmtId="43" fontId="20" fillId="0" borderId="2" xfId="7" applyNumberFormat="1" applyFont="1" applyBorder="1"/>
    <xf numFmtId="43" fontId="20" fillId="0" borderId="2" xfId="8" applyFont="1" applyBorder="1"/>
    <xf numFmtId="43" fontId="20" fillId="0" borderId="0" xfId="1" applyFont="1"/>
    <xf numFmtId="164" fontId="0" fillId="3" borderId="14" xfId="0" applyNumberFormat="1" applyFill="1" applyBorder="1" applyAlignment="1">
      <alignment horizontal="right" indent="1"/>
    </xf>
    <xf numFmtId="0" fontId="11" fillId="3" borderId="15" xfId="0" applyFont="1" applyFill="1" applyBorder="1"/>
    <xf numFmtId="43" fontId="11" fillId="3" borderId="15" xfId="1" applyFont="1" applyFill="1" applyBorder="1"/>
    <xf numFmtId="43" fontId="22" fillId="3" borderId="16" xfId="12" applyFont="1" applyFill="1" applyBorder="1"/>
    <xf numFmtId="4" fontId="1" fillId="0" borderId="0" xfId="7" applyNumberFormat="1" applyFont="1" applyAlignment="1">
      <alignment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0" borderId="16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5" xfId="0" applyBorder="1" applyAlignment="1"/>
    <xf numFmtId="0" fontId="19" fillId="0" borderId="9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</cellXfs>
  <cellStyles count="13">
    <cellStyle name="Comma" xfId="1" builtinId="3"/>
    <cellStyle name="Comma 2" xfId="2" xr:uid="{00000000-0005-0000-0000-000001000000}"/>
    <cellStyle name="Comma 3" xfId="6" xr:uid="{00000000-0005-0000-0000-000002000000}"/>
    <cellStyle name="Comma 4" xfId="8" xr:uid="{00000000-0005-0000-0000-000003000000}"/>
    <cellStyle name="Comma 5" xfId="10" xr:uid="{5C8BE389-A457-40D3-B185-B6963A64A869}"/>
    <cellStyle name="Comma 6" xfId="12" xr:uid="{9201422B-86C8-457B-98C2-E498D10E7E38}"/>
    <cellStyle name="Currency" xfId="3" builtinId="4"/>
    <cellStyle name="Normal" xfId="0" builtinId="0"/>
    <cellStyle name="Normal 2" xfId="5" xr:uid="{00000000-0005-0000-0000-000006000000}"/>
    <cellStyle name="Normal 3" xfId="7" xr:uid="{00000000-0005-0000-0000-000007000000}"/>
    <cellStyle name="Normal 4" xfId="9" xr:uid="{748550DC-2D45-485A-8635-3C43098E6FD0}"/>
    <cellStyle name="Normal 5" xfId="11" xr:uid="{1261184A-99E1-4B1C-A478-9D4613EA1ABC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0</xdr:rowOff>
    </xdr:from>
    <xdr:to>
      <xdr:col>3</xdr:col>
      <xdr:colOff>447675</xdr:colOff>
      <xdr:row>19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625" y="4276725"/>
          <a:ext cx="438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Fund Balance for year-end was  $3,052,978.28 which was returned to the taxpayers to offset the 2009-2010 school tax rate.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Merrimack School District expended 97% of the approved budget appropriation.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savings in the salary lines was the result of hiring staff to replace those who left the district at a lower level on the wage scale and a surplus of $222,000 in the Pay for Performance account.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item includes new equipment, equipment repair, classroom supplies, regular transportation and contracted services for general operations. If consumable supplies and repair of equipment is not absolutely necessary in a given year, the funds are returned to reduce taxes.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Existing debt service was reissued at a lower rate of interest.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Special Education Department realized a significant savings in out-of-district placements. The Special Education Director strives to contain costs by building in-district programs that meet the needs of special education children.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$345,584.66 dollar revenue surplus was the result of tuition charges, Catastrophic Aid, and Medicaid reimbursements.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Previously, the district maintenance department was located in a section of the current middle school. The facility was inappropriate for the demands of the department. This article provided funds to construct a new facility on school district owned property across from the east side of the high school.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project was over budget ($11,763.83) due to the unanticipated cost of the sewer connection. 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article provided a safe student pick-up and drop-off area for parents at Thorntons Ferry School. The main goal of this project was to separate bus and car traffic in order to reduce a potentially hazardous traffic flow.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article also corrected the broken pavement in the entryway and staff parking areas of Reeds Ferry School. </a:t>
          </a: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2004-2005 warrant appropriated monies from 2003-2004 surplus to create  two new funds ($50,000 Emergency Repair Fund, and $250,000 Mastricola Complex Renovation Fund). These items have been transferred to the Trustee of Trust Funds. 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amount expended reflects a savings due to staff retirement.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Savings from rehires were reflected in an associated savings in FICA and retirement contributions. Health Insurance reflected a savings of over $700,000 due to an actual rate increase of 4.8% verses the budget rate increase of 8.4% (Guaranteed Maximum Rate).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savings in the salary lines was the result of hiring staff to replace those who left the district at a lower level on the wage scale subtracted from an overage in all substitute lines.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school district did not require the expenditure of legal services as in past years contributing to a surplus in the area.</a:t>
          </a: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savings is due to lower than expected utility costs.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Equipment repairs were on budget in general, with a slight overage in the district office due to replacement of the backup system and ups's.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Mileage rates per the IRS were increased and not budgeted.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Property and Liability Insurance account realized a savings due to the bidding process which is done each year.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3350" name="Text Box 24">
          <a:extLst>
            <a:ext uri="{FF2B5EF4-FFF2-40B4-BE49-F238E27FC236}">
              <a16:creationId xmlns:a16="http://schemas.microsoft.com/office/drawing/2014/main" id="{00000000-0008-0000-0000-000026340000}"/>
            </a:ext>
          </a:extLst>
        </xdr:cNvPr>
        <xdr:cNvSpPr txBox="1">
          <a:spLocks noChangeArrowheads="1"/>
        </xdr:cNvSpPr>
      </xdr:nvSpPr>
      <xdr:spPr bwMode="auto">
        <a:xfrm>
          <a:off x="0" y="4962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Supplies district-wide were expended completely. There were challenges in meeting the need for printer cartridges.</a:t>
          </a: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0" y="4476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transfer from the General Fund was needed to balance the Food Service Fund. The Food Service Fund ended the year in a deficit. The School Board recently approved a price increase effective 01/01/10. We are also impacting cost savings measures to stabilize the program.</a:t>
          </a:r>
          <a:endParaRPr lang="en-US"/>
        </a:p>
      </xdr:txBody>
    </xdr:sp>
    <xdr:clientData/>
  </xdr:twoCellAnchor>
  <xdr:twoCellAnchor>
    <xdr:from>
      <xdr:col>0</xdr:col>
      <xdr:colOff>38100</xdr:colOff>
      <xdr:row>117</xdr:row>
      <xdr:rowOff>19051</xdr:rowOff>
    </xdr:from>
    <xdr:to>
      <xdr:col>4</xdr:col>
      <xdr:colOff>819150</xdr:colOff>
      <xdr:row>119</xdr:row>
      <xdr:rowOff>133351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8100" y="18999201"/>
          <a:ext cx="6248400" cy="431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$315,891 dollar revenue surplus was the result of larger than expected Medicaid, Special Education Aid and interest from investments.</a:t>
          </a:r>
        </a:p>
        <a:p>
          <a:pPr algn="l" rtl="0">
            <a:defRPr sz="1000"/>
          </a:pPr>
          <a:endParaRPr lang="en-US"/>
        </a:p>
      </xdr:txBody>
    </xdr:sp>
    <xdr:clientData/>
  </xdr:twoCellAnchor>
  <xdr:twoCellAnchor editAs="oneCell">
    <xdr:from>
      <xdr:col>1</xdr:col>
      <xdr:colOff>2178050</xdr:colOff>
      <xdr:row>0</xdr:row>
      <xdr:rowOff>100868</xdr:rowOff>
    </xdr:from>
    <xdr:to>
      <xdr:col>2</xdr:col>
      <xdr:colOff>565776</xdr:colOff>
      <xdr:row>5</xdr:row>
      <xdr:rowOff>67927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8600" y="100868"/>
          <a:ext cx="902326" cy="760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 txBox="1">
          <a:spLocks noChangeArrowheads="1"/>
        </xdr:cNvSpPr>
      </xdr:nvSpPr>
      <xdr:spPr bwMode="auto">
        <a:xfrm>
          <a:off x="133350" y="0"/>
          <a:ext cx="389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2009-2010 First Quarter Report</a:t>
          </a: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7-1-09 through 09-30-09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9"/>
  <sheetViews>
    <sheetView tabSelected="1" workbookViewId="0">
      <selection activeCell="A109" sqref="A109"/>
    </sheetView>
  </sheetViews>
  <sheetFormatPr defaultRowHeight="12.75" x14ac:dyDescent="0.35"/>
  <cols>
    <col min="1" max="1" width="8.46484375" customWidth="1"/>
    <col min="2" max="2" width="36" customWidth="1"/>
    <col min="3" max="3" width="16.59765625" customWidth="1"/>
    <col min="4" max="4" width="17.19921875" customWidth="1"/>
    <col min="5" max="5" width="17" customWidth="1"/>
    <col min="6" max="6" width="10.265625" style="8" customWidth="1"/>
  </cols>
  <sheetData>
    <row r="1" spans="1:6" x14ac:dyDescent="0.35">
      <c r="A1" s="1"/>
      <c r="B1" s="1"/>
      <c r="C1" s="1"/>
      <c r="D1" s="1"/>
      <c r="E1" s="1"/>
      <c r="F1" s="9"/>
    </row>
    <row r="2" spans="1:6" x14ac:dyDescent="0.35">
      <c r="A2" s="1"/>
      <c r="B2" s="1"/>
      <c r="C2" s="1"/>
      <c r="D2" s="1"/>
      <c r="E2" s="1"/>
      <c r="F2" s="9"/>
    </row>
    <row r="3" spans="1:6" x14ac:dyDescent="0.35">
      <c r="A3" s="1"/>
      <c r="B3" s="1"/>
      <c r="C3" s="1"/>
      <c r="D3" s="1"/>
      <c r="E3" s="1"/>
      <c r="F3" s="9"/>
    </row>
    <row r="4" spans="1:6" x14ac:dyDescent="0.35">
      <c r="A4" s="1"/>
      <c r="B4" s="1"/>
      <c r="C4" s="1"/>
      <c r="D4" s="1"/>
      <c r="E4" s="1"/>
      <c r="F4" s="9"/>
    </row>
    <row r="5" spans="1:6" x14ac:dyDescent="0.35">
      <c r="A5" s="1"/>
      <c r="B5" s="1"/>
      <c r="C5" s="1"/>
      <c r="D5" s="1"/>
      <c r="E5" s="1"/>
      <c r="F5" s="9"/>
    </row>
    <row r="6" spans="1:6" x14ac:dyDescent="0.35">
      <c r="A6" s="1"/>
      <c r="B6" s="1"/>
      <c r="C6" s="1"/>
      <c r="D6" s="1"/>
      <c r="E6" s="1"/>
      <c r="F6" s="9"/>
    </row>
    <row r="7" spans="1:6" ht="13.15" x14ac:dyDescent="0.4">
      <c r="A7" s="3" t="s">
        <v>16</v>
      </c>
      <c r="B7" s="3" t="s">
        <v>1449</v>
      </c>
      <c r="C7" s="1"/>
      <c r="D7" s="1"/>
      <c r="E7" s="1"/>
      <c r="F7" s="9"/>
    </row>
    <row r="8" spans="1:6" ht="13.15" x14ac:dyDescent="0.4">
      <c r="A8" s="3" t="s">
        <v>17</v>
      </c>
      <c r="B8" s="3" t="s">
        <v>32</v>
      </c>
      <c r="C8" s="1"/>
      <c r="D8" s="1"/>
      <c r="E8" s="1"/>
      <c r="F8" s="9"/>
    </row>
    <row r="9" spans="1:6" ht="13.15" x14ac:dyDescent="0.4">
      <c r="A9" s="3" t="s">
        <v>18</v>
      </c>
      <c r="B9" s="3" t="s">
        <v>42</v>
      </c>
      <c r="C9" s="1"/>
      <c r="D9" s="1"/>
      <c r="E9" s="1"/>
      <c r="F9" s="9"/>
    </row>
    <row r="10" spans="1:6" ht="13.15" x14ac:dyDescent="0.4">
      <c r="A10" s="3" t="s">
        <v>19</v>
      </c>
      <c r="B10" s="27">
        <v>44151</v>
      </c>
      <c r="C10" s="1"/>
      <c r="D10" s="1"/>
      <c r="E10" s="1"/>
      <c r="F10" s="9"/>
    </row>
    <row r="11" spans="1:6" x14ac:dyDescent="0.35">
      <c r="A11" s="1"/>
      <c r="B11" s="1"/>
      <c r="C11" s="1"/>
      <c r="D11" s="1"/>
      <c r="E11" s="1"/>
      <c r="F11" s="9"/>
    </row>
    <row r="12" spans="1:6" ht="15" x14ac:dyDescent="0.4">
      <c r="A12" s="136" t="s">
        <v>24</v>
      </c>
      <c r="B12" s="136"/>
      <c r="C12" s="136"/>
      <c r="D12" s="136"/>
      <c r="E12" s="137"/>
      <c r="F12" s="9"/>
    </row>
    <row r="13" spans="1:6" x14ac:dyDescent="0.35">
      <c r="A13" s="1"/>
      <c r="B13" s="1"/>
      <c r="C13" s="1"/>
      <c r="D13" s="1"/>
      <c r="E13" s="1"/>
      <c r="F13" s="9"/>
    </row>
    <row r="14" spans="1:6" ht="13.15" x14ac:dyDescent="0.4">
      <c r="A14" s="37" t="s">
        <v>68</v>
      </c>
      <c r="B14" s="1"/>
      <c r="C14" s="1"/>
      <c r="D14" s="1"/>
      <c r="E14" s="1"/>
      <c r="F14" s="9"/>
    </row>
    <row r="15" spans="1:6" x14ac:dyDescent="0.35">
      <c r="A15" s="1"/>
      <c r="B15" s="1"/>
      <c r="C15" s="1"/>
      <c r="D15" s="1"/>
      <c r="E15" s="1"/>
      <c r="F15" s="9"/>
    </row>
    <row r="16" spans="1:6" ht="13.15" x14ac:dyDescent="0.4">
      <c r="A16" s="1"/>
      <c r="B16" s="1" t="s">
        <v>20</v>
      </c>
      <c r="C16" s="42">
        <f>$E$53</f>
        <v>4456390.8900000006</v>
      </c>
      <c r="D16" s="35"/>
      <c r="E16" s="1"/>
      <c r="F16" s="9"/>
    </row>
    <row r="17" spans="1:6" ht="16.5" x14ac:dyDescent="0.85">
      <c r="A17" s="1"/>
      <c r="B17" s="1" t="s">
        <v>21</v>
      </c>
      <c r="C17" s="43">
        <v>315891</v>
      </c>
      <c r="D17" s="36"/>
      <c r="E17" s="1"/>
      <c r="F17" s="9"/>
    </row>
    <row r="18" spans="1:6" ht="13.15" x14ac:dyDescent="0.4">
      <c r="A18" s="1"/>
      <c r="B18" s="3" t="s">
        <v>26</v>
      </c>
      <c r="C18" s="44">
        <f>SUM(C16:C17)</f>
        <v>4772281.8900000006</v>
      </c>
      <c r="D18" s="13"/>
      <c r="E18" s="1"/>
      <c r="F18" s="9"/>
    </row>
    <row r="19" spans="1:6" ht="13.15" x14ac:dyDescent="0.4">
      <c r="A19" s="1"/>
      <c r="B19" s="3"/>
      <c r="C19" s="4"/>
      <c r="D19" s="1"/>
      <c r="E19" s="1"/>
      <c r="F19" s="9"/>
    </row>
    <row r="20" spans="1:6" ht="15" x14ac:dyDescent="0.4">
      <c r="A20" s="136" t="s">
        <v>22</v>
      </c>
      <c r="B20" s="136"/>
      <c r="C20" s="136"/>
      <c r="D20" s="136"/>
      <c r="E20" s="137"/>
      <c r="F20" s="9"/>
    </row>
    <row r="21" spans="1:6" ht="13.15" x14ac:dyDescent="0.4">
      <c r="A21" s="1"/>
      <c r="B21" s="28"/>
      <c r="C21" s="28" t="s">
        <v>41</v>
      </c>
      <c r="D21" s="28" t="s">
        <v>41</v>
      </c>
      <c r="E21" s="28" t="s">
        <v>12</v>
      </c>
      <c r="F21" s="30"/>
    </row>
    <row r="22" spans="1:6" ht="13.15" x14ac:dyDescent="0.4">
      <c r="A22" s="28" t="s">
        <v>13</v>
      </c>
      <c r="B22" s="28" t="s">
        <v>23</v>
      </c>
      <c r="C22" s="28" t="s">
        <v>10</v>
      </c>
      <c r="D22" s="28" t="s">
        <v>11</v>
      </c>
      <c r="E22" s="28" t="s">
        <v>11</v>
      </c>
      <c r="F22" s="31"/>
    </row>
    <row r="23" spans="1:6" ht="14" customHeight="1" x14ac:dyDescent="0.35">
      <c r="A23" s="68">
        <v>1</v>
      </c>
      <c r="B23" s="69" t="s">
        <v>50</v>
      </c>
      <c r="C23" s="70">
        <v>0</v>
      </c>
      <c r="D23" s="70">
        <v>73510.14</v>
      </c>
      <c r="E23" s="71">
        <f t="shared" ref="E23:E53" si="0">+C23-D23</f>
        <v>-73510.14</v>
      </c>
      <c r="F23" s="29"/>
    </row>
    <row r="24" spans="1:6" x14ac:dyDescent="0.35">
      <c r="A24" s="62">
        <v>2</v>
      </c>
      <c r="B24" s="66" t="s">
        <v>43</v>
      </c>
      <c r="C24" s="65">
        <v>596774</v>
      </c>
      <c r="D24" s="65">
        <v>464316.41999999993</v>
      </c>
      <c r="E24" s="65">
        <f t="shared" si="0"/>
        <v>132457.58000000007</v>
      </c>
      <c r="F24" s="29"/>
    </row>
    <row r="25" spans="1:6" x14ac:dyDescent="0.35">
      <c r="A25" s="62">
        <v>3</v>
      </c>
      <c r="B25" s="66" t="s">
        <v>44</v>
      </c>
      <c r="C25" s="64">
        <v>1589482.7999999998</v>
      </c>
      <c r="D25" s="64">
        <v>1501214.13</v>
      </c>
      <c r="E25" s="65">
        <f t="shared" si="0"/>
        <v>88268.669999999925</v>
      </c>
      <c r="F25" s="29"/>
    </row>
    <row r="26" spans="1:6" x14ac:dyDescent="0.35">
      <c r="A26" s="62">
        <v>4</v>
      </c>
      <c r="B26" s="63" t="s">
        <v>14</v>
      </c>
      <c r="C26" s="65">
        <f>5223015.53+25094</f>
        <v>5248109.53</v>
      </c>
      <c r="D26" s="65">
        <f>4795813.98+1869.36</f>
        <v>4797683.3400000008</v>
      </c>
      <c r="E26" s="65">
        <f t="shared" si="0"/>
        <v>450426.18999999948</v>
      </c>
      <c r="F26" s="29"/>
    </row>
    <row r="27" spans="1:6" x14ac:dyDescent="0.35">
      <c r="A27" s="62">
        <v>5</v>
      </c>
      <c r="B27" s="63" t="s">
        <v>45</v>
      </c>
      <c r="C27" s="65">
        <v>412145</v>
      </c>
      <c r="D27" s="65">
        <f>358675.47</f>
        <v>358675.47</v>
      </c>
      <c r="E27" s="65">
        <f t="shared" si="0"/>
        <v>53469.530000000028</v>
      </c>
      <c r="F27" s="29"/>
    </row>
    <row r="28" spans="1:6" x14ac:dyDescent="0.35">
      <c r="A28" s="62">
        <v>6</v>
      </c>
      <c r="B28" s="63" t="s">
        <v>46</v>
      </c>
      <c r="C28" s="65">
        <v>583500</v>
      </c>
      <c r="D28" s="65">
        <v>492933.12</v>
      </c>
      <c r="E28" s="65">
        <f t="shared" si="0"/>
        <v>90566.88</v>
      </c>
      <c r="F28" s="29"/>
    </row>
    <row r="29" spans="1:6" x14ac:dyDescent="0.35">
      <c r="A29" s="62">
        <v>7</v>
      </c>
      <c r="B29" s="63" t="s">
        <v>6</v>
      </c>
      <c r="C29" s="65">
        <v>3726857</v>
      </c>
      <c r="D29" s="65">
        <v>3507420.79</v>
      </c>
      <c r="E29" s="65">
        <f t="shared" si="0"/>
        <v>219436.20999999996</v>
      </c>
      <c r="F29" s="29"/>
    </row>
    <row r="30" spans="1:6" x14ac:dyDescent="0.35">
      <c r="A30" s="62">
        <v>8</v>
      </c>
      <c r="B30" s="63" t="s">
        <v>65</v>
      </c>
      <c r="C30" s="65">
        <v>246758</v>
      </c>
      <c r="D30" s="65">
        <v>172306.66</v>
      </c>
      <c r="E30" s="65">
        <f t="shared" si="0"/>
        <v>74451.34</v>
      </c>
      <c r="F30" s="29"/>
    </row>
    <row r="31" spans="1:6" x14ac:dyDescent="0.35">
      <c r="A31" s="62">
        <v>9</v>
      </c>
      <c r="B31" s="63" t="s">
        <v>66</v>
      </c>
      <c r="C31" s="65">
        <v>27600</v>
      </c>
      <c r="D31" s="65">
        <v>13392.299999999996</v>
      </c>
      <c r="E31" s="65">
        <f t="shared" si="0"/>
        <v>14207.700000000004</v>
      </c>
      <c r="F31" s="29"/>
    </row>
    <row r="32" spans="1:6" x14ac:dyDescent="0.35">
      <c r="A32" s="62">
        <v>10</v>
      </c>
      <c r="B32" s="63" t="s">
        <v>47</v>
      </c>
      <c r="C32" s="65">
        <v>39000</v>
      </c>
      <c r="D32" s="65">
        <v>16900</v>
      </c>
      <c r="E32" s="65">
        <f t="shared" si="0"/>
        <v>22100</v>
      </c>
      <c r="F32" s="29"/>
    </row>
    <row r="33" spans="1:6" x14ac:dyDescent="0.35">
      <c r="A33" s="62">
        <v>11</v>
      </c>
      <c r="B33" s="63" t="s">
        <v>48</v>
      </c>
      <c r="C33" s="67">
        <v>2339843</v>
      </c>
      <c r="D33" s="67">
        <v>2154025.4700000002</v>
      </c>
      <c r="E33" s="65">
        <f t="shared" si="0"/>
        <v>185817.5299999998</v>
      </c>
      <c r="F33" s="29"/>
    </row>
    <row r="34" spans="1:6" x14ac:dyDescent="0.35">
      <c r="A34" s="82">
        <v>12</v>
      </c>
      <c r="B34" s="83" t="s">
        <v>52</v>
      </c>
      <c r="C34" s="84">
        <v>2932440.7199999997</v>
      </c>
      <c r="D34" s="84">
        <v>2859499.91</v>
      </c>
      <c r="E34" s="85">
        <f t="shared" si="0"/>
        <v>72940.80999999959</v>
      </c>
      <c r="F34" s="29"/>
    </row>
    <row r="35" spans="1:6" x14ac:dyDescent="0.35">
      <c r="A35" s="92">
        <v>13</v>
      </c>
      <c r="B35" s="93" t="s">
        <v>67</v>
      </c>
      <c r="C35" s="94">
        <v>341264</v>
      </c>
      <c r="D35" s="94">
        <v>306349.78000000003</v>
      </c>
      <c r="E35" s="95">
        <f t="shared" si="0"/>
        <v>34914.219999999972</v>
      </c>
      <c r="F35" s="29"/>
    </row>
    <row r="36" spans="1:6" x14ac:dyDescent="0.35">
      <c r="A36" s="86">
        <v>14</v>
      </c>
      <c r="B36" s="87" t="s">
        <v>15</v>
      </c>
      <c r="C36" s="88">
        <v>4596627.13</v>
      </c>
      <c r="D36" s="88">
        <v>4368748.2200000007</v>
      </c>
      <c r="E36" s="89">
        <f t="shared" si="0"/>
        <v>227878.90999999922</v>
      </c>
      <c r="F36" s="29"/>
    </row>
    <row r="37" spans="1:6" x14ac:dyDescent="0.35">
      <c r="A37" s="82">
        <v>15</v>
      </c>
      <c r="B37" s="83" t="s">
        <v>51</v>
      </c>
      <c r="C37" s="84">
        <v>17692542.079999998</v>
      </c>
      <c r="D37" s="84">
        <v>16710468.480000002</v>
      </c>
      <c r="E37" s="85">
        <f t="shared" si="0"/>
        <v>982073.5999999959</v>
      </c>
      <c r="F37" s="29"/>
    </row>
    <row r="38" spans="1:6" x14ac:dyDescent="0.35">
      <c r="A38" s="82">
        <v>16</v>
      </c>
      <c r="B38" s="83" t="s">
        <v>49</v>
      </c>
      <c r="C38" s="84">
        <v>1776400.5000000002</v>
      </c>
      <c r="D38" s="84">
        <v>1698524.57</v>
      </c>
      <c r="E38" s="85">
        <f t="shared" si="0"/>
        <v>77875.930000000168</v>
      </c>
      <c r="F38" s="29"/>
    </row>
    <row r="39" spans="1:6" x14ac:dyDescent="0.35">
      <c r="A39" s="92">
        <v>17</v>
      </c>
      <c r="B39" s="93" t="s">
        <v>53</v>
      </c>
      <c r="C39" s="96">
        <v>13592657</v>
      </c>
      <c r="D39" s="96">
        <v>13127706.67</v>
      </c>
      <c r="E39" s="95">
        <f t="shared" si="0"/>
        <v>464950.33000000007</v>
      </c>
      <c r="F39" s="29"/>
    </row>
    <row r="40" spans="1:6" x14ac:dyDescent="0.35">
      <c r="A40" s="62">
        <v>18</v>
      </c>
      <c r="B40" s="72" t="s">
        <v>54</v>
      </c>
      <c r="C40" s="67">
        <v>8875229</v>
      </c>
      <c r="D40" s="67">
        <v>8327950.21</v>
      </c>
      <c r="E40" s="65">
        <f t="shared" si="0"/>
        <v>547278.79</v>
      </c>
      <c r="F40" s="29"/>
    </row>
    <row r="41" spans="1:6" x14ac:dyDescent="0.35">
      <c r="A41" s="92">
        <v>19</v>
      </c>
      <c r="B41" s="93" t="s">
        <v>9</v>
      </c>
      <c r="C41" s="96">
        <v>1248370</v>
      </c>
      <c r="D41" s="96">
        <v>1221783.75</v>
      </c>
      <c r="E41" s="95">
        <f t="shared" si="0"/>
        <v>26586.25</v>
      </c>
      <c r="F41" s="29"/>
    </row>
    <row r="42" spans="1:6" x14ac:dyDescent="0.35">
      <c r="A42" s="86">
        <v>20</v>
      </c>
      <c r="B42" s="90" t="s">
        <v>55</v>
      </c>
      <c r="C42" s="91">
        <v>1814943</v>
      </c>
      <c r="D42" s="91">
        <v>1734510.6199999999</v>
      </c>
      <c r="E42" s="89">
        <f t="shared" si="0"/>
        <v>80432.380000000121</v>
      </c>
      <c r="F42" s="29"/>
    </row>
    <row r="43" spans="1:6" x14ac:dyDescent="0.35">
      <c r="A43" s="92">
        <v>21</v>
      </c>
      <c r="B43" s="93" t="s">
        <v>56</v>
      </c>
      <c r="C43" s="96">
        <v>87000</v>
      </c>
      <c r="D43" s="96">
        <v>125545.43</v>
      </c>
      <c r="E43" s="95">
        <f t="shared" si="0"/>
        <v>-38545.429999999993</v>
      </c>
      <c r="F43" s="29"/>
    </row>
    <row r="44" spans="1:6" x14ac:dyDescent="0.35">
      <c r="A44" s="86">
        <v>22</v>
      </c>
      <c r="B44" s="87" t="s">
        <v>57</v>
      </c>
      <c r="C44" s="91">
        <v>708478</v>
      </c>
      <c r="D44" s="91">
        <v>673466.68</v>
      </c>
      <c r="E44" s="89">
        <f t="shared" si="0"/>
        <v>35011.319999999949</v>
      </c>
      <c r="F44" s="29"/>
    </row>
    <row r="45" spans="1:6" x14ac:dyDescent="0.35">
      <c r="A45" s="62">
        <v>23</v>
      </c>
      <c r="B45" s="63" t="s">
        <v>5</v>
      </c>
      <c r="C45" s="73">
        <v>1344558</v>
      </c>
      <c r="D45" s="73">
        <v>1326240.7</v>
      </c>
      <c r="E45" s="65">
        <f t="shared" si="0"/>
        <v>18317.300000000047</v>
      </c>
      <c r="F45" s="29"/>
    </row>
    <row r="46" spans="1:6" x14ac:dyDescent="0.35">
      <c r="A46" s="62">
        <v>24</v>
      </c>
      <c r="B46" s="63" t="s">
        <v>58</v>
      </c>
      <c r="C46" s="73">
        <v>139963</v>
      </c>
      <c r="D46" s="73">
        <v>121053.00999999998</v>
      </c>
      <c r="E46" s="65">
        <f t="shared" si="0"/>
        <v>18909.99000000002</v>
      </c>
      <c r="F46" s="29"/>
    </row>
    <row r="47" spans="1:6" x14ac:dyDescent="0.35">
      <c r="A47" s="86">
        <v>25</v>
      </c>
      <c r="B47" s="87" t="s">
        <v>59</v>
      </c>
      <c r="C47" s="91">
        <v>4075358</v>
      </c>
      <c r="D47" s="91">
        <v>3555219.98</v>
      </c>
      <c r="E47" s="89">
        <f t="shared" si="0"/>
        <v>520138.02</v>
      </c>
      <c r="F47" s="29"/>
    </row>
    <row r="48" spans="1:6" s="75" customFormat="1" x14ac:dyDescent="0.35">
      <c r="A48" s="62">
        <v>26</v>
      </c>
      <c r="B48" s="63" t="s">
        <v>7</v>
      </c>
      <c r="C48" s="73">
        <v>754595</v>
      </c>
      <c r="D48" s="73">
        <v>687311.41</v>
      </c>
      <c r="E48" s="65">
        <f t="shared" si="0"/>
        <v>67283.589999999967</v>
      </c>
      <c r="F48" s="74"/>
    </row>
    <row r="49" spans="1:6" s="75" customFormat="1" x14ac:dyDescent="0.35">
      <c r="A49" s="62">
        <v>27</v>
      </c>
      <c r="B49" s="63" t="s">
        <v>8</v>
      </c>
      <c r="C49" s="73">
        <v>268266</v>
      </c>
      <c r="D49" s="73">
        <v>237699.24000000014</v>
      </c>
      <c r="E49" s="65">
        <f t="shared" si="0"/>
        <v>30566.759999999864</v>
      </c>
      <c r="F49" s="74"/>
    </row>
    <row r="50" spans="1:6" s="75" customFormat="1" x14ac:dyDescent="0.35">
      <c r="A50" s="62">
        <v>28</v>
      </c>
      <c r="B50" s="63" t="s">
        <v>62</v>
      </c>
      <c r="C50" s="73">
        <v>806016</v>
      </c>
      <c r="D50" s="73">
        <v>782613.23999999987</v>
      </c>
      <c r="E50" s="65">
        <f t="shared" si="0"/>
        <v>23402.760000000126</v>
      </c>
      <c r="F50" s="74"/>
    </row>
    <row r="51" spans="1:6" s="75" customFormat="1" x14ac:dyDescent="0.35">
      <c r="A51" s="62">
        <v>29</v>
      </c>
      <c r="B51" s="63" t="s">
        <v>63</v>
      </c>
      <c r="C51" s="73">
        <v>105729</v>
      </c>
      <c r="D51" s="73">
        <v>97045.13</v>
      </c>
      <c r="E51" s="65">
        <f t="shared" si="0"/>
        <v>8683.8699999999953</v>
      </c>
      <c r="F51" s="74"/>
    </row>
    <row r="52" spans="1:6" x14ac:dyDescent="0.35">
      <c r="A52" s="92">
        <v>30</v>
      </c>
      <c r="B52" s="97" t="s">
        <v>64</v>
      </c>
      <c r="C52" s="96">
        <v>200000</v>
      </c>
      <c r="D52" s="96">
        <v>200000</v>
      </c>
      <c r="E52" s="95">
        <f t="shared" si="0"/>
        <v>0</v>
      </c>
      <c r="F52" s="29"/>
    </row>
    <row r="53" spans="1:6" ht="13.15" x14ac:dyDescent="0.4">
      <c r="A53" s="1"/>
      <c r="B53" s="3" t="s">
        <v>25</v>
      </c>
      <c r="C53" s="13">
        <f>SUM(C23:C52)</f>
        <v>76170505.75999999</v>
      </c>
      <c r="D53" s="13">
        <f>SUM(D23:D52)</f>
        <v>71714114.86999999</v>
      </c>
      <c r="E53" s="61">
        <f t="shared" si="0"/>
        <v>4456390.8900000006</v>
      </c>
      <c r="F53" s="32"/>
    </row>
    <row r="54" spans="1:6" x14ac:dyDescent="0.35">
      <c r="A54" s="1"/>
      <c r="B54" s="1"/>
      <c r="C54" s="33"/>
      <c r="D54" s="33"/>
      <c r="E54" s="33"/>
      <c r="F54" s="9"/>
    </row>
    <row r="55" spans="1:6" x14ac:dyDescent="0.35">
      <c r="A55" s="1"/>
      <c r="B55" s="1"/>
      <c r="C55" s="34"/>
      <c r="D55" s="34"/>
      <c r="E55" s="34"/>
      <c r="F55" s="9"/>
    </row>
    <row r="56" spans="1:6" ht="13.15" x14ac:dyDescent="0.4">
      <c r="A56" s="1"/>
      <c r="B56" s="28"/>
      <c r="C56" s="28" t="s">
        <v>41</v>
      </c>
      <c r="D56" s="28" t="s">
        <v>41</v>
      </c>
      <c r="E56" s="28" t="s">
        <v>12</v>
      </c>
      <c r="F56" s="30"/>
    </row>
    <row r="57" spans="1:6" ht="13.15" x14ac:dyDescent="0.4">
      <c r="A57" s="28" t="s">
        <v>13</v>
      </c>
      <c r="B57" s="28" t="s">
        <v>23</v>
      </c>
      <c r="C57" s="28" t="s">
        <v>10</v>
      </c>
      <c r="D57" s="28" t="s">
        <v>11</v>
      </c>
      <c r="E57" s="28" t="s">
        <v>11</v>
      </c>
      <c r="F57" s="31"/>
    </row>
    <row r="58" spans="1:6" ht="15" customHeight="1" x14ac:dyDescent="0.4">
      <c r="A58" s="128">
        <v>1</v>
      </c>
      <c r="B58" s="129" t="s">
        <v>50</v>
      </c>
      <c r="C58" s="130">
        <v>0</v>
      </c>
      <c r="D58" s="130">
        <v>73510.14</v>
      </c>
      <c r="E58" s="131">
        <f t="shared" ref="E58" si="1">+C58-D58</f>
        <v>-73510.14</v>
      </c>
      <c r="F58" s="29"/>
    </row>
    <row r="59" spans="1:6" ht="13.05" customHeight="1" x14ac:dyDescent="0.4">
      <c r="A59" s="111" t="s">
        <v>71</v>
      </c>
      <c r="B59" s="69"/>
      <c r="C59" s="70"/>
      <c r="D59" s="70"/>
      <c r="E59" s="71"/>
      <c r="F59" s="29"/>
    </row>
    <row r="60" spans="1:6" ht="14.55" customHeight="1" x14ac:dyDescent="0.4">
      <c r="A60" s="14"/>
      <c r="B60" s="1"/>
      <c r="C60" s="8"/>
      <c r="D60" s="8"/>
      <c r="E60" s="59"/>
      <c r="F60" s="29"/>
    </row>
    <row r="61" spans="1:6" ht="10.5" customHeight="1" x14ac:dyDescent="0.4">
      <c r="A61" s="1"/>
      <c r="B61" s="28"/>
      <c r="C61" s="28" t="s">
        <v>41</v>
      </c>
      <c r="D61" s="28" t="s">
        <v>41</v>
      </c>
      <c r="E61" s="28" t="s">
        <v>12</v>
      </c>
      <c r="F61" s="29"/>
    </row>
    <row r="62" spans="1:6" ht="10.5" customHeight="1" x14ac:dyDescent="0.4">
      <c r="A62" s="28" t="s">
        <v>13</v>
      </c>
      <c r="B62" s="28" t="s">
        <v>23</v>
      </c>
      <c r="C62" s="28" t="s">
        <v>10</v>
      </c>
      <c r="D62" s="28" t="s">
        <v>11</v>
      </c>
      <c r="E62" s="28" t="s">
        <v>11</v>
      </c>
      <c r="F62" s="29"/>
    </row>
    <row r="63" spans="1:6" x14ac:dyDescent="0.35">
      <c r="A63" s="62">
        <v>2</v>
      </c>
      <c r="B63" s="66" t="s">
        <v>43</v>
      </c>
      <c r="C63" s="65">
        <v>596774</v>
      </c>
      <c r="D63" s="65">
        <v>464316.41999999993</v>
      </c>
      <c r="E63" s="65">
        <f t="shared" ref="E63:E79" si="2">+C63-D63</f>
        <v>132457.58000000007</v>
      </c>
      <c r="F63" s="29"/>
    </row>
    <row r="64" spans="1:6" x14ac:dyDescent="0.35">
      <c r="A64" s="62">
        <v>3</v>
      </c>
      <c r="B64" s="66" t="s">
        <v>44</v>
      </c>
      <c r="C64" s="64">
        <v>1589482.7999999998</v>
      </c>
      <c r="D64" s="64">
        <v>1501214.13</v>
      </c>
      <c r="E64" s="65">
        <f t="shared" si="2"/>
        <v>88268.669999999925</v>
      </c>
      <c r="F64" s="29"/>
    </row>
    <row r="65" spans="1:6" x14ac:dyDescent="0.35">
      <c r="A65" s="62">
        <v>4</v>
      </c>
      <c r="B65" s="63" t="s">
        <v>14</v>
      </c>
      <c r="C65" s="65">
        <f>5223015.53+25094</f>
        <v>5248109.53</v>
      </c>
      <c r="D65" s="65">
        <f>4795813.98+1869.36</f>
        <v>4797683.3400000008</v>
      </c>
      <c r="E65" s="65">
        <f t="shared" si="2"/>
        <v>450426.18999999948</v>
      </c>
      <c r="F65" s="29"/>
    </row>
    <row r="66" spans="1:6" x14ac:dyDescent="0.35">
      <c r="A66" s="62">
        <v>5</v>
      </c>
      <c r="B66" s="63" t="s">
        <v>45</v>
      </c>
      <c r="C66" s="65">
        <v>412145</v>
      </c>
      <c r="D66" s="65">
        <f>358675.47</f>
        <v>358675.47</v>
      </c>
      <c r="E66" s="65">
        <f t="shared" si="2"/>
        <v>53469.530000000028</v>
      </c>
      <c r="F66" s="29"/>
    </row>
    <row r="67" spans="1:6" x14ac:dyDescent="0.35">
      <c r="A67" s="62">
        <v>6</v>
      </c>
      <c r="B67" s="63" t="s">
        <v>46</v>
      </c>
      <c r="C67" s="65">
        <v>583500</v>
      </c>
      <c r="D67" s="65">
        <v>492933.12</v>
      </c>
      <c r="E67" s="65">
        <f t="shared" si="2"/>
        <v>90566.88</v>
      </c>
      <c r="F67" s="29"/>
    </row>
    <row r="68" spans="1:6" x14ac:dyDescent="0.35">
      <c r="A68" s="62">
        <v>7</v>
      </c>
      <c r="B68" s="63" t="s">
        <v>6</v>
      </c>
      <c r="C68" s="65">
        <v>3726857</v>
      </c>
      <c r="D68" s="65">
        <v>3507420.79</v>
      </c>
      <c r="E68" s="65">
        <f t="shared" si="2"/>
        <v>219436.20999999996</v>
      </c>
      <c r="F68" s="29"/>
    </row>
    <row r="69" spans="1:6" x14ac:dyDescent="0.35">
      <c r="A69" s="62">
        <v>8</v>
      </c>
      <c r="B69" s="63" t="s">
        <v>65</v>
      </c>
      <c r="C69" s="65">
        <v>246758</v>
      </c>
      <c r="D69" s="65">
        <v>172306.66</v>
      </c>
      <c r="E69" s="65">
        <f t="shared" si="2"/>
        <v>74451.34</v>
      </c>
      <c r="F69" s="29"/>
    </row>
    <row r="70" spans="1:6" x14ac:dyDescent="0.35">
      <c r="A70" s="62">
        <v>9</v>
      </c>
      <c r="B70" s="63" t="s">
        <v>66</v>
      </c>
      <c r="C70" s="65">
        <v>27600</v>
      </c>
      <c r="D70" s="65">
        <v>13392.299999999996</v>
      </c>
      <c r="E70" s="65">
        <f t="shared" si="2"/>
        <v>14207.700000000004</v>
      </c>
      <c r="F70" s="29"/>
    </row>
    <row r="71" spans="1:6" x14ac:dyDescent="0.35">
      <c r="A71" s="62">
        <v>10</v>
      </c>
      <c r="B71" s="63" t="s">
        <v>47</v>
      </c>
      <c r="C71" s="65">
        <v>39000</v>
      </c>
      <c r="D71" s="65">
        <v>16900</v>
      </c>
      <c r="E71" s="65">
        <f t="shared" si="2"/>
        <v>22100</v>
      </c>
      <c r="F71" s="29"/>
    </row>
    <row r="72" spans="1:6" x14ac:dyDescent="0.35">
      <c r="A72" s="62">
        <v>11</v>
      </c>
      <c r="B72" s="63" t="s">
        <v>48</v>
      </c>
      <c r="C72" s="67">
        <v>2339843</v>
      </c>
      <c r="D72" s="67">
        <v>2154025.4700000002</v>
      </c>
      <c r="E72" s="65">
        <f t="shared" si="2"/>
        <v>185817.5299999998</v>
      </c>
      <c r="F72" s="29"/>
    </row>
    <row r="73" spans="1:6" x14ac:dyDescent="0.35">
      <c r="A73" s="62">
        <v>18</v>
      </c>
      <c r="B73" s="72" t="s">
        <v>54</v>
      </c>
      <c r="C73" s="67">
        <v>8875229</v>
      </c>
      <c r="D73" s="67">
        <v>8327950.21</v>
      </c>
      <c r="E73" s="65">
        <f t="shared" si="2"/>
        <v>547278.79</v>
      </c>
      <c r="F73" s="29"/>
    </row>
    <row r="74" spans="1:6" x14ac:dyDescent="0.35">
      <c r="A74" s="62">
        <v>23</v>
      </c>
      <c r="B74" s="63" t="s">
        <v>5</v>
      </c>
      <c r="C74" s="73">
        <v>1344558</v>
      </c>
      <c r="D74" s="73">
        <v>1326240.7</v>
      </c>
      <c r="E74" s="65">
        <f t="shared" si="2"/>
        <v>18317.300000000047</v>
      </c>
      <c r="F74" s="29"/>
    </row>
    <row r="75" spans="1:6" x14ac:dyDescent="0.35">
      <c r="A75" s="62">
        <v>24</v>
      </c>
      <c r="B75" s="63" t="s">
        <v>58</v>
      </c>
      <c r="C75" s="73">
        <v>139963</v>
      </c>
      <c r="D75" s="73">
        <v>121053.00999999998</v>
      </c>
      <c r="E75" s="65">
        <f t="shared" si="2"/>
        <v>18909.99000000002</v>
      </c>
      <c r="F75" s="29"/>
    </row>
    <row r="76" spans="1:6" x14ac:dyDescent="0.35">
      <c r="A76" s="62">
        <v>26</v>
      </c>
      <c r="B76" s="63" t="s">
        <v>7</v>
      </c>
      <c r="C76" s="73">
        <v>754595</v>
      </c>
      <c r="D76" s="73">
        <v>687311.41</v>
      </c>
      <c r="E76" s="65">
        <f t="shared" si="2"/>
        <v>67283.589999999967</v>
      </c>
      <c r="F76" s="29"/>
    </row>
    <row r="77" spans="1:6" x14ac:dyDescent="0.35">
      <c r="A77" s="62">
        <v>27</v>
      </c>
      <c r="B77" s="63" t="s">
        <v>8</v>
      </c>
      <c r="C77" s="73">
        <v>268266</v>
      </c>
      <c r="D77" s="73">
        <v>237699.24000000014</v>
      </c>
      <c r="E77" s="65">
        <f t="shared" si="2"/>
        <v>30566.759999999864</v>
      </c>
      <c r="F77" s="29"/>
    </row>
    <row r="78" spans="1:6" x14ac:dyDescent="0.35">
      <c r="A78" s="62">
        <v>28</v>
      </c>
      <c r="B78" s="63" t="s">
        <v>62</v>
      </c>
      <c r="C78" s="73">
        <v>806016</v>
      </c>
      <c r="D78" s="73">
        <v>782613.23999999987</v>
      </c>
      <c r="E78" s="65">
        <f t="shared" si="2"/>
        <v>23402.760000000126</v>
      </c>
      <c r="F78" s="29"/>
    </row>
    <row r="79" spans="1:6" x14ac:dyDescent="0.35">
      <c r="A79" s="62">
        <v>29</v>
      </c>
      <c r="B79" s="63" t="s">
        <v>63</v>
      </c>
      <c r="C79" s="73">
        <v>105729</v>
      </c>
      <c r="D79" s="73">
        <v>97045.13</v>
      </c>
      <c r="E79" s="65">
        <f t="shared" si="2"/>
        <v>8683.8699999999953</v>
      </c>
      <c r="F79" s="29"/>
    </row>
    <row r="80" spans="1:6" ht="13.15" x14ac:dyDescent="0.4">
      <c r="A80" s="98" t="s">
        <v>70</v>
      </c>
      <c r="B80" s="99"/>
      <c r="C80" s="100">
        <f>SUM(C63:C79)</f>
        <v>27104425.329999998</v>
      </c>
      <c r="D80" s="100">
        <f>SUM(D63:D79)</f>
        <v>25058780.639999997</v>
      </c>
      <c r="E80" s="101">
        <f>SUM(E63:E79)</f>
        <v>2045644.6899999995</v>
      </c>
    </row>
    <row r="81" spans="1:5" ht="13.15" x14ac:dyDescent="0.4">
      <c r="A81" s="60"/>
      <c r="B81" s="14"/>
      <c r="C81" s="60"/>
      <c r="D81" s="60"/>
      <c r="E81" s="10"/>
    </row>
    <row r="82" spans="1:5" x14ac:dyDescent="0.35">
      <c r="A82" s="60"/>
      <c r="B82" s="60"/>
      <c r="C82" s="60"/>
      <c r="D82" s="60"/>
      <c r="E82" s="10"/>
    </row>
    <row r="83" spans="1:5" ht="13.15" x14ac:dyDescent="0.4">
      <c r="A83" s="1"/>
      <c r="B83" s="28"/>
      <c r="C83" s="28" t="s">
        <v>41</v>
      </c>
      <c r="D83" s="28" t="s">
        <v>41</v>
      </c>
      <c r="E83" s="28" t="s">
        <v>12</v>
      </c>
    </row>
    <row r="84" spans="1:5" ht="13.15" x14ac:dyDescent="0.4">
      <c r="A84" s="28" t="s">
        <v>13</v>
      </c>
      <c r="B84" s="28" t="s">
        <v>23</v>
      </c>
      <c r="C84" s="28" t="s">
        <v>10</v>
      </c>
      <c r="D84" s="28" t="s">
        <v>11</v>
      </c>
      <c r="E84" s="28" t="s">
        <v>11</v>
      </c>
    </row>
    <row r="85" spans="1:5" x14ac:dyDescent="0.35">
      <c r="A85" s="82">
        <v>12</v>
      </c>
      <c r="B85" s="83" t="s">
        <v>52</v>
      </c>
      <c r="C85" s="84">
        <v>2932440.7199999997</v>
      </c>
      <c r="D85" s="84">
        <v>2859499.91</v>
      </c>
      <c r="E85" s="85">
        <f t="shared" ref="E85:E87" si="3">+C85-D85</f>
        <v>72940.80999999959</v>
      </c>
    </row>
    <row r="86" spans="1:5" x14ac:dyDescent="0.35">
      <c r="A86" s="82">
        <v>15</v>
      </c>
      <c r="B86" s="83" t="s">
        <v>51</v>
      </c>
      <c r="C86" s="84">
        <v>17692542.079999998</v>
      </c>
      <c r="D86" s="84">
        <v>16710468.480000002</v>
      </c>
      <c r="E86" s="85">
        <f t="shared" si="3"/>
        <v>982073.5999999959</v>
      </c>
    </row>
    <row r="87" spans="1:5" x14ac:dyDescent="0.35">
      <c r="A87" s="82">
        <v>16</v>
      </c>
      <c r="B87" s="83" t="s">
        <v>49</v>
      </c>
      <c r="C87" s="84">
        <v>1776400.5000000002</v>
      </c>
      <c r="D87" s="84">
        <v>1698524.57</v>
      </c>
      <c r="E87" s="85">
        <f t="shared" si="3"/>
        <v>77875.930000000168</v>
      </c>
    </row>
    <row r="88" spans="1:5" ht="13.15" x14ac:dyDescent="0.4">
      <c r="A88" s="102" t="s">
        <v>1444</v>
      </c>
      <c r="B88" s="103"/>
      <c r="C88" s="104">
        <f>SUM(C85:C87)</f>
        <v>22401383.299999997</v>
      </c>
      <c r="D88" s="104">
        <f>SUM(D85:D87)</f>
        <v>21268492.960000001</v>
      </c>
      <c r="E88" s="104">
        <f>SUM(E85:E87)</f>
        <v>1132890.3399999957</v>
      </c>
    </row>
    <row r="89" spans="1:5" x14ac:dyDescent="0.35">
      <c r="A89" s="60"/>
      <c r="B89" s="60"/>
      <c r="C89" s="60"/>
      <c r="D89" s="60"/>
      <c r="E89" s="10"/>
    </row>
    <row r="90" spans="1:5" x14ac:dyDescent="0.35">
      <c r="A90" s="60"/>
      <c r="B90" s="60"/>
      <c r="C90" s="60"/>
      <c r="D90" s="60"/>
      <c r="E90" s="10"/>
    </row>
    <row r="91" spans="1:5" ht="13.15" x14ac:dyDescent="0.4">
      <c r="A91" s="1"/>
      <c r="B91" s="28"/>
      <c r="C91" s="28" t="s">
        <v>41</v>
      </c>
      <c r="D91" s="28" t="s">
        <v>41</v>
      </c>
      <c r="E91" s="28" t="s">
        <v>12</v>
      </c>
    </row>
    <row r="92" spans="1:5" ht="13.15" x14ac:dyDescent="0.4">
      <c r="A92" s="28" t="s">
        <v>13</v>
      </c>
      <c r="B92" s="28" t="s">
        <v>23</v>
      </c>
      <c r="C92" s="28" t="s">
        <v>10</v>
      </c>
      <c r="D92" s="28" t="s">
        <v>11</v>
      </c>
      <c r="E92" s="28" t="s">
        <v>11</v>
      </c>
    </row>
    <row r="93" spans="1:5" x14ac:dyDescent="0.35">
      <c r="A93" s="86">
        <v>14</v>
      </c>
      <c r="B93" s="87" t="s">
        <v>15</v>
      </c>
      <c r="C93" s="88">
        <v>4596627.13</v>
      </c>
      <c r="D93" s="88">
        <v>4368748.2200000007</v>
      </c>
      <c r="E93" s="89">
        <f t="shared" ref="E93:E96" si="4">+C93-D93</f>
        <v>227878.90999999922</v>
      </c>
    </row>
    <row r="94" spans="1:5" x14ac:dyDescent="0.35">
      <c r="A94" s="86">
        <v>20</v>
      </c>
      <c r="B94" s="90" t="s">
        <v>55</v>
      </c>
      <c r="C94" s="91">
        <v>1814943</v>
      </c>
      <c r="D94" s="91">
        <v>1734510.6199999999</v>
      </c>
      <c r="E94" s="89">
        <f t="shared" si="4"/>
        <v>80432.380000000121</v>
      </c>
    </row>
    <row r="95" spans="1:5" x14ac:dyDescent="0.35">
      <c r="A95" s="86">
        <v>22</v>
      </c>
      <c r="B95" s="87" t="s">
        <v>57</v>
      </c>
      <c r="C95" s="91">
        <v>708478</v>
      </c>
      <c r="D95" s="91">
        <v>673466.68</v>
      </c>
      <c r="E95" s="89">
        <f t="shared" si="4"/>
        <v>35011.319999999949</v>
      </c>
    </row>
    <row r="96" spans="1:5" x14ac:dyDescent="0.35">
      <c r="A96" s="86">
        <v>25</v>
      </c>
      <c r="B96" s="87" t="s">
        <v>59</v>
      </c>
      <c r="C96" s="91">
        <v>4075358</v>
      </c>
      <c r="D96" s="91">
        <v>3555219.98</v>
      </c>
      <c r="E96" s="89">
        <f t="shared" si="4"/>
        <v>520138.02</v>
      </c>
    </row>
    <row r="97" spans="1:5" ht="13.15" x14ac:dyDescent="0.4">
      <c r="A97" s="112" t="s">
        <v>1446</v>
      </c>
      <c r="B97" s="105"/>
      <c r="C97" s="106">
        <f>SUM(C93:C96)</f>
        <v>11195406.129999999</v>
      </c>
      <c r="D97" s="106">
        <f>SUM(D93:D96)</f>
        <v>10331945.5</v>
      </c>
      <c r="E97" s="107">
        <f>SUM(E93:E96)</f>
        <v>863460.62999999931</v>
      </c>
    </row>
    <row r="98" spans="1:5" ht="13.15" x14ac:dyDescent="0.4">
      <c r="A98" s="108" t="s">
        <v>1445</v>
      </c>
      <c r="B98" s="109"/>
      <c r="C98" s="109"/>
      <c r="D98" s="109"/>
      <c r="E98" s="110"/>
    </row>
    <row r="99" spans="1:5" x14ac:dyDescent="0.35">
      <c r="A99" s="60"/>
      <c r="B99" s="60"/>
      <c r="C99" s="60"/>
      <c r="D99" s="60"/>
      <c r="E99" s="10"/>
    </row>
    <row r="100" spans="1:5" x14ac:dyDescent="0.35">
      <c r="A100" s="60"/>
      <c r="B100" s="60"/>
      <c r="C100" s="60"/>
      <c r="D100" s="60"/>
      <c r="E100" s="10"/>
    </row>
    <row r="101" spans="1:5" ht="13.15" x14ac:dyDescent="0.4">
      <c r="A101" s="1"/>
      <c r="B101" s="28"/>
      <c r="C101" s="28" t="s">
        <v>41</v>
      </c>
      <c r="D101" s="28" t="s">
        <v>41</v>
      </c>
      <c r="E101" s="28" t="s">
        <v>12</v>
      </c>
    </row>
    <row r="102" spans="1:5" ht="13.15" x14ac:dyDescent="0.4">
      <c r="A102" s="28" t="s">
        <v>13</v>
      </c>
      <c r="B102" s="28" t="s">
        <v>23</v>
      </c>
      <c r="C102" s="28" t="s">
        <v>10</v>
      </c>
      <c r="D102" s="28" t="s">
        <v>11</v>
      </c>
      <c r="E102" s="28" t="s">
        <v>11</v>
      </c>
    </row>
    <row r="103" spans="1:5" x14ac:dyDescent="0.35">
      <c r="A103" s="92">
        <v>13</v>
      </c>
      <c r="B103" s="93" t="s">
        <v>67</v>
      </c>
      <c r="C103" s="94">
        <v>341264</v>
      </c>
      <c r="D103" s="94">
        <v>306349.78000000003</v>
      </c>
      <c r="E103" s="95">
        <f t="shared" ref="E103:E107" si="5">+C103-D103</f>
        <v>34914.219999999972</v>
      </c>
    </row>
    <row r="104" spans="1:5" x14ac:dyDescent="0.35">
      <c r="A104" s="92">
        <v>17</v>
      </c>
      <c r="B104" s="93" t="s">
        <v>53</v>
      </c>
      <c r="C104" s="96">
        <v>13592657</v>
      </c>
      <c r="D104" s="96">
        <v>13127706.67</v>
      </c>
      <c r="E104" s="95">
        <f t="shared" si="5"/>
        <v>464950.33000000007</v>
      </c>
    </row>
    <row r="105" spans="1:5" x14ac:dyDescent="0.35">
      <c r="A105" s="92">
        <v>19</v>
      </c>
      <c r="B105" s="93" t="s">
        <v>9</v>
      </c>
      <c r="C105" s="96">
        <v>1248370</v>
      </c>
      <c r="D105" s="96">
        <v>1221783.75</v>
      </c>
      <c r="E105" s="95">
        <f t="shared" si="5"/>
        <v>26586.25</v>
      </c>
    </row>
    <row r="106" spans="1:5" x14ac:dyDescent="0.35">
      <c r="A106" s="92">
        <v>21</v>
      </c>
      <c r="B106" s="93" t="s">
        <v>56</v>
      </c>
      <c r="C106" s="96">
        <v>87000</v>
      </c>
      <c r="D106" s="96">
        <v>125545.43</v>
      </c>
      <c r="E106" s="95">
        <f t="shared" si="5"/>
        <v>-38545.429999999993</v>
      </c>
    </row>
    <row r="107" spans="1:5" x14ac:dyDescent="0.35">
      <c r="A107" s="92">
        <v>30</v>
      </c>
      <c r="B107" s="97" t="s">
        <v>64</v>
      </c>
      <c r="C107" s="96">
        <v>200000</v>
      </c>
      <c r="D107" s="96">
        <v>200000</v>
      </c>
      <c r="E107" s="95">
        <f t="shared" si="5"/>
        <v>0</v>
      </c>
    </row>
    <row r="108" spans="1:5" ht="13.15" x14ac:dyDescent="0.4">
      <c r="A108" s="122"/>
      <c r="B108" s="123"/>
      <c r="C108" s="124">
        <f>SUM(C103:C107)</f>
        <v>15469291</v>
      </c>
      <c r="D108" s="124">
        <f t="shared" ref="D108:E108" si="6">SUM(D103:D107)</f>
        <v>14981385.629999999</v>
      </c>
      <c r="E108" s="124">
        <f t="shared" si="6"/>
        <v>487905.37000000005</v>
      </c>
    </row>
    <row r="109" spans="1:5" ht="13.15" x14ac:dyDescent="0.4">
      <c r="A109" s="113" t="s">
        <v>1452</v>
      </c>
      <c r="B109" s="114"/>
      <c r="C109" s="114"/>
      <c r="D109" s="114"/>
      <c r="E109" s="115"/>
    </row>
    <row r="110" spans="1:5" ht="13.15" x14ac:dyDescent="0.4">
      <c r="A110" s="116" t="s">
        <v>1447</v>
      </c>
      <c r="B110" s="117"/>
      <c r="C110" s="117"/>
      <c r="D110" s="117"/>
      <c r="E110" s="118"/>
    </row>
    <row r="111" spans="1:5" ht="13.15" x14ac:dyDescent="0.4">
      <c r="A111" s="119" t="s">
        <v>1448</v>
      </c>
      <c r="B111" s="120"/>
      <c r="C111" s="120"/>
      <c r="D111" s="120"/>
      <c r="E111" s="121"/>
    </row>
    <row r="112" spans="1:5" x14ac:dyDescent="0.35">
      <c r="A112" s="60"/>
      <c r="B112" s="60"/>
      <c r="C112" s="60"/>
      <c r="D112" s="60"/>
      <c r="E112" s="10"/>
    </row>
    <row r="113" spans="1:5" x14ac:dyDescent="0.35">
      <c r="A113" s="60"/>
      <c r="B113" s="60"/>
      <c r="C113" s="60"/>
      <c r="D113" s="60"/>
      <c r="E113" s="10"/>
    </row>
    <row r="115" spans="1:5" ht="15" x14ac:dyDescent="0.4">
      <c r="A115" s="133" t="s">
        <v>1</v>
      </c>
      <c r="B115" s="138"/>
      <c r="C115" s="138"/>
      <c r="D115" s="138"/>
      <c r="E115" s="135"/>
    </row>
    <row r="116" spans="1:5" ht="15" x14ac:dyDescent="0.4">
      <c r="A116" s="1"/>
      <c r="B116" s="11"/>
      <c r="C116" s="11"/>
      <c r="D116" s="11"/>
      <c r="E116" s="11"/>
    </row>
    <row r="123" spans="1:5" ht="15" x14ac:dyDescent="0.4">
      <c r="A123" s="133" t="s">
        <v>2</v>
      </c>
      <c r="B123" s="134"/>
      <c r="C123" s="134"/>
      <c r="D123" s="134"/>
      <c r="E123" s="135"/>
    </row>
    <row r="124" spans="1:5" ht="13.15" x14ac:dyDescent="0.4">
      <c r="A124" s="51"/>
      <c r="B124" s="56"/>
      <c r="C124" s="52"/>
      <c r="D124" s="52"/>
      <c r="E124" s="53"/>
    </row>
    <row r="125" spans="1:5" ht="13.15" x14ac:dyDescent="0.4">
      <c r="A125" s="2"/>
      <c r="B125" s="57" t="s">
        <v>33</v>
      </c>
      <c r="C125" s="1"/>
      <c r="D125" s="1"/>
      <c r="E125" s="12">
        <v>32319.11</v>
      </c>
    </row>
    <row r="126" spans="1:5" x14ac:dyDescent="0.35">
      <c r="A126" s="2"/>
      <c r="B126" s="58" t="s">
        <v>3</v>
      </c>
      <c r="C126" s="1"/>
      <c r="D126" s="1"/>
      <c r="E126" s="125">
        <v>1198175.78</v>
      </c>
    </row>
    <row r="127" spans="1:5" x14ac:dyDescent="0.35">
      <c r="A127" s="2"/>
      <c r="B127" s="2" t="s">
        <v>4</v>
      </c>
      <c r="C127" s="1"/>
      <c r="D127" s="1"/>
      <c r="E127" s="126">
        <v>1179670.31</v>
      </c>
    </row>
    <row r="128" spans="1:5" ht="16.5" x14ac:dyDescent="0.85">
      <c r="A128" s="2"/>
      <c r="B128" s="57" t="s">
        <v>40</v>
      </c>
      <c r="C128" s="1"/>
      <c r="D128" s="1"/>
      <c r="E128" s="18">
        <f>+E125+E126-E127</f>
        <v>50824.580000000075</v>
      </c>
    </row>
    <row r="129" spans="1:5" x14ac:dyDescent="0.35">
      <c r="A129" s="5"/>
      <c r="B129" s="5"/>
      <c r="C129" s="6"/>
      <c r="D129" s="6"/>
      <c r="E129" s="7"/>
    </row>
  </sheetData>
  <mergeCells count="4">
    <mergeCell ref="A123:E123"/>
    <mergeCell ref="A12:E12"/>
    <mergeCell ref="A20:E20"/>
    <mergeCell ref="A115:E115"/>
  </mergeCells>
  <phoneticPr fontId="10" type="noConversion"/>
  <pageMargins left="0.88" right="0.75" top="0.28999999999999998" bottom="0.23" header="0.21" footer="0.27"/>
  <pageSetup scale="94" fitToHeight="0" orientation="portrait" r:id="rId1"/>
  <headerFooter alignWithMargins="0">
    <oddFooter>&amp;C&amp;P</oddFooter>
  </headerFooter>
  <rowBreaks count="2" manualBreakCount="2">
    <brk id="53" max="4" man="1"/>
    <brk id="1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I16" sqref="I16"/>
    </sheetView>
  </sheetViews>
  <sheetFormatPr defaultRowHeight="12.75" x14ac:dyDescent="0.35"/>
  <sheetData>
    <row r="1" spans="1:7" ht="13.15" thickBot="1" x14ac:dyDescent="0.4"/>
    <row r="2" spans="1:7" x14ac:dyDescent="0.35">
      <c r="A2" s="19"/>
      <c r="B2" s="20"/>
      <c r="C2" s="20"/>
      <c r="D2" s="20"/>
      <c r="E2" s="20"/>
      <c r="F2" s="20"/>
      <c r="G2" s="21"/>
    </row>
    <row r="3" spans="1:7" x14ac:dyDescent="0.35">
      <c r="A3" s="22"/>
      <c r="B3" s="1"/>
      <c r="C3" s="1"/>
      <c r="D3" s="1"/>
      <c r="E3" s="1"/>
      <c r="F3" s="1"/>
      <c r="G3" s="23"/>
    </row>
    <row r="4" spans="1:7" x14ac:dyDescent="0.35">
      <c r="A4" s="22"/>
      <c r="B4" s="1"/>
      <c r="C4" s="1"/>
      <c r="D4" s="1"/>
      <c r="E4" s="1"/>
      <c r="F4" s="1"/>
      <c r="G4" s="23"/>
    </row>
    <row r="5" spans="1:7" x14ac:dyDescent="0.35">
      <c r="A5" s="22"/>
      <c r="B5" s="1"/>
      <c r="C5" s="1"/>
      <c r="D5" s="1"/>
      <c r="E5" s="1"/>
      <c r="F5" s="1"/>
      <c r="G5" s="23"/>
    </row>
    <row r="6" spans="1:7" x14ac:dyDescent="0.35">
      <c r="A6" s="22"/>
      <c r="B6" s="1"/>
      <c r="C6" s="1"/>
      <c r="D6" s="1"/>
      <c r="E6" s="1"/>
      <c r="F6" s="1"/>
      <c r="G6" s="23"/>
    </row>
    <row r="7" spans="1:7" x14ac:dyDescent="0.35">
      <c r="A7" s="22"/>
      <c r="B7" s="1"/>
      <c r="C7" s="1"/>
      <c r="D7" s="1"/>
      <c r="E7" s="1"/>
      <c r="F7" s="1"/>
      <c r="G7" s="23"/>
    </row>
    <row r="8" spans="1:7" x14ac:dyDescent="0.35">
      <c r="A8" s="22"/>
      <c r="B8" s="1"/>
      <c r="C8" s="1"/>
      <c r="D8" s="1"/>
      <c r="E8" s="1"/>
      <c r="F8" s="1"/>
      <c r="G8" s="23"/>
    </row>
    <row r="9" spans="1:7" x14ac:dyDescent="0.35">
      <c r="A9" s="22"/>
      <c r="B9" s="1"/>
      <c r="C9" s="1"/>
      <c r="D9" s="1"/>
      <c r="E9" s="1"/>
      <c r="F9" s="1"/>
      <c r="G9" s="23"/>
    </row>
    <row r="10" spans="1:7" x14ac:dyDescent="0.35">
      <c r="A10" s="22"/>
      <c r="B10" s="1"/>
      <c r="C10" s="1"/>
      <c r="D10" s="1"/>
      <c r="E10" s="1"/>
      <c r="F10" s="1"/>
      <c r="G10" s="23"/>
    </row>
    <row r="11" spans="1:7" x14ac:dyDescent="0.35">
      <c r="A11" s="22"/>
      <c r="B11" s="1"/>
      <c r="C11" s="1"/>
      <c r="D11" s="1"/>
      <c r="E11" s="1"/>
      <c r="F11" s="1"/>
      <c r="G11" s="23"/>
    </row>
    <row r="12" spans="1:7" x14ac:dyDescent="0.35">
      <c r="A12" s="22"/>
      <c r="B12" s="1"/>
      <c r="C12" s="1"/>
      <c r="D12" s="1"/>
      <c r="E12" s="1"/>
      <c r="F12" s="1"/>
      <c r="G12" s="23"/>
    </row>
    <row r="13" spans="1:7" x14ac:dyDescent="0.35">
      <c r="A13" s="22"/>
      <c r="B13" s="1"/>
      <c r="C13" s="1"/>
      <c r="D13" s="1"/>
      <c r="E13" s="1"/>
      <c r="F13" s="1"/>
      <c r="G13" s="23"/>
    </row>
    <row r="14" spans="1:7" x14ac:dyDescent="0.35">
      <c r="A14" s="22"/>
      <c r="B14" s="1"/>
      <c r="C14" s="1"/>
      <c r="D14" s="1"/>
      <c r="E14" s="1"/>
      <c r="F14" s="1"/>
      <c r="G14" s="23"/>
    </row>
    <row r="15" spans="1:7" ht="79.5" customHeight="1" x14ac:dyDescent="0.85">
      <c r="A15" s="139" t="s">
        <v>1451</v>
      </c>
      <c r="B15" s="140"/>
      <c r="C15" s="140"/>
      <c r="D15" s="140"/>
      <c r="E15" s="140"/>
      <c r="F15" s="140"/>
      <c r="G15" s="141"/>
    </row>
    <row r="16" spans="1:7" x14ac:dyDescent="0.35">
      <c r="A16" s="22"/>
      <c r="B16" s="1"/>
      <c r="C16" s="1"/>
      <c r="D16" s="1"/>
      <c r="E16" s="1"/>
      <c r="F16" s="1"/>
      <c r="G16" s="23"/>
    </row>
    <row r="17" spans="1:7" x14ac:dyDescent="0.35">
      <c r="A17" s="22"/>
      <c r="B17" s="1"/>
      <c r="C17" s="1"/>
      <c r="D17" s="1"/>
      <c r="E17" s="1"/>
      <c r="F17" s="1"/>
      <c r="G17" s="23"/>
    </row>
    <row r="18" spans="1:7" x14ac:dyDescent="0.35">
      <c r="A18" s="22"/>
      <c r="B18" s="1"/>
      <c r="C18" s="1"/>
      <c r="D18" s="1"/>
      <c r="E18" s="1"/>
      <c r="F18" s="1"/>
      <c r="G18" s="23"/>
    </row>
    <row r="19" spans="1:7" x14ac:dyDescent="0.35">
      <c r="A19" s="22"/>
      <c r="B19" s="1"/>
      <c r="C19" s="1"/>
      <c r="D19" s="1"/>
      <c r="E19" s="1"/>
      <c r="F19" s="1"/>
      <c r="G19" s="23"/>
    </row>
    <row r="20" spans="1:7" x14ac:dyDescent="0.35">
      <c r="A20" s="22"/>
      <c r="B20" s="1"/>
      <c r="C20" s="1"/>
      <c r="D20" s="1"/>
      <c r="E20" s="1"/>
      <c r="F20" s="1"/>
      <c r="G20" s="23"/>
    </row>
    <row r="21" spans="1:7" x14ac:dyDescent="0.35">
      <c r="A21" s="22"/>
      <c r="B21" s="1"/>
      <c r="C21" s="1"/>
      <c r="D21" s="1"/>
      <c r="E21" s="1"/>
      <c r="F21" s="1"/>
      <c r="G21" s="23"/>
    </row>
    <row r="22" spans="1:7" x14ac:dyDescent="0.35">
      <c r="A22" s="22"/>
      <c r="B22" s="1"/>
      <c r="C22" s="1"/>
      <c r="D22" s="1"/>
      <c r="E22" s="1"/>
      <c r="F22" s="1"/>
      <c r="G22" s="23"/>
    </row>
    <row r="23" spans="1:7" x14ac:dyDescent="0.35">
      <c r="A23" s="22"/>
      <c r="B23" s="1"/>
      <c r="C23" s="1"/>
      <c r="D23" s="1"/>
      <c r="E23" s="1"/>
      <c r="F23" s="1"/>
      <c r="G23" s="23"/>
    </row>
    <row r="24" spans="1:7" x14ac:dyDescent="0.35">
      <c r="A24" s="22"/>
      <c r="B24" s="1"/>
      <c r="C24" s="1"/>
      <c r="D24" s="1"/>
      <c r="E24" s="1"/>
      <c r="F24" s="1"/>
      <c r="G24" s="23"/>
    </row>
    <row r="25" spans="1:7" x14ac:dyDescent="0.35">
      <c r="A25" s="22"/>
      <c r="B25" s="1"/>
      <c r="C25" s="1"/>
      <c r="D25" s="1"/>
      <c r="E25" s="1"/>
      <c r="F25" s="1"/>
      <c r="G25" s="23"/>
    </row>
    <row r="26" spans="1:7" x14ac:dyDescent="0.35">
      <c r="A26" s="22"/>
      <c r="B26" s="1"/>
      <c r="C26" s="1"/>
      <c r="D26" s="1"/>
      <c r="E26" s="1"/>
      <c r="F26" s="1"/>
      <c r="G26" s="23"/>
    </row>
    <row r="27" spans="1:7" x14ac:dyDescent="0.35">
      <c r="A27" s="22"/>
      <c r="B27" s="1"/>
      <c r="C27" s="1"/>
      <c r="D27" s="1"/>
      <c r="E27" s="1"/>
      <c r="F27" s="1"/>
      <c r="G27" s="23"/>
    </row>
    <row r="28" spans="1:7" x14ac:dyDescent="0.35">
      <c r="A28" s="22"/>
      <c r="B28" s="1"/>
      <c r="C28" s="1"/>
      <c r="D28" s="1"/>
      <c r="E28" s="1"/>
      <c r="F28" s="1"/>
      <c r="G28" s="23"/>
    </row>
    <row r="29" spans="1:7" x14ac:dyDescent="0.35">
      <c r="A29" s="22"/>
      <c r="B29" s="1"/>
      <c r="C29" s="1"/>
      <c r="D29" s="1"/>
      <c r="E29" s="1"/>
      <c r="F29" s="1"/>
      <c r="G29" s="23"/>
    </row>
    <row r="30" spans="1:7" x14ac:dyDescent="0.35">
      <c r="A30" s="22"/>
      <c r="B30" s="1"/>
      <c r="C30" s="1"/>
      <c r="D30" s="1"/>
      <c r="E30" s="1"/>
      <c r="F30" s="1"/>
      <c r="G30" s="23"/>
    </row>
    <row r="31" spans="1:7" ht="13.15" thickBot="1" x14ac:dyDescent="0.4">
      <c r="A31" s="24"/>
      <c r="B31" s="25"/>
      <c r="C31" s="25"/>
      <c r="D31" s="25"/>
      <c r="E31" s="25"/>
      <c r="F31" s="25"/>
      <c r="G31" s="26"/>
    </row>
  </sheetData>
  <mergeCells count="1">
    <mergeCell ref="A15:G15"/>
  </mergeCells>
  <pageMargins left="0.7" right="0.7" top="0.75" bottom="0.75" header="0.3" footer="0.3"/>
  <pageSetup scale="125"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4"/>
  <sheetViews>
    <sheetView workbookViewId="0">
      <selection activeCell="B2" sqref="B2"/>
    </sheetView>
  </sheetViews>
  <sheetFormatPr defaultRowHeight="12.75" x14ac:dyDescent="0.35"/>
  <cols>
    <col min="1" max="1" width="18.796875" customWidth="1"/>
    <col min="2" max="2" width="25.796875" customWidth="1"/>
    <col min="3" max="3" width="14.19921875" style="80" customWidth="1"/>
    <col min="4" max="4" width="14.265625" style="80" customWidth="1"/>
    <col min="5" max="5" width="12.796875" style="80" customWidth="1"/>
    <col min="252" max="252" width="19.46484375" customWidth="1"/>
    <col min="253" max="253" width="32.19921875" customWidth="1"/>
    <col min="254" max="255" width="12.73046875" bestFit="1" customWidth="1"/>
    <col min="256" max="256" width="11.73046875" bestFit="1" customWidth="1"/>
    <col min="508" max="508" width="19.46484375" customWidth="1"/>
    <col min="509" max="509" width="32.19921875" customWidth="1"/>
    <col min="510" max="511" width="12.73046875" bestFit="1" customWidth="1"/>
    <col min="512" max="512" width="11.73046875" bestFit="1" customWidth="1"/>
    <col min="764" max="764" width="19.46484375" customWidth="1"/>
    <col min="765" max="765" width="32.19921875" customWidth="1"/>
    <col min="766" max="767" width="12.73046875" bestFit="1" customWidth="1"/>
    <col min="768" max="768" width="11.73046875" bestFit="1" customWidth="1"/>
    <col min="1020" max="1020" width="19.46484375" customWidth="1"/>
    <col min="1021" max="1021" width="32.19921875" customWidth="1"/>
    <col min="1022" max="1023" width="12.73046875" bestFit="1" customWidth="1"/>
    <col min="1024" max="1024" width="11.73046875" bestFit="1" customWidth="1"/>
    <col min="1276" max="1276" width="19.46484375" customWidth="1"/>
    <col min="1277" max="1277" width="32.19921875" customWidth="1"/>
    <col min="1278" max="1279" width="12.73046875" bestFit="1" customWidth="1"/>
    <col min="1280" max="1280" width="11.73046875" bestFit="1" customWidth="1"/>
    <col min="1532" max="1532" width="19.46484375" customWidth="1"/>
    <col min="1533" max="1533" width="32.19921875" customWidth="1"/>
    <col min="1534" max="1535" width="12.73046875" bestFit="1" customWidth="1"/>
    <col min="1536" max="1536" width="11.73046875" bestFit="1" customWidth="1"/>
    <col min="1788" max="1788" width="19.46484375" customWidth="1"/>
    <col min="1789" max="1789" width="32.19921875" customWidth="1"/>
    <col min="1790" max="1791" width="12.73046875" bestFit="1" customWidth="1"/>
    <col min="1792" max="1792" width="11.73046875" bestFit="1" customWidth="1"/>
    <col min="2044" max="2044" width="19.46484375" customWidth="1"/>
    <col min="2045" max="2045" width="32.19921875" customWidth="1"/>
    <col min="2046" max="2047" width="12.73046875" bestFit="1" customWidth="1"/>
    <col min="2048" max="2048" width="11.73046875" bestFit="1" customWidth="1"/>
    <col min="2300" max="2300" width="19.46484375" customWidth="1"/>
    <col min="2301" max="2301" width="32.19921875" customWidth="1"/>
    <col min="2302" max="2303" width="12.73046875" bestFit="1" customWidth="1"/>
    <col min="2304" max="2304" width="11.73046875" bestFit="1" customWidth="1"/>
    <col min="2556" max="2556" width="19.46484375" customWidth="1"/>
    <col min="2557" max="2557" width="32.19921875" customWidth="1"/>
    <col min="2558" max="2559" width="12.73046875" bestFit="1" customWidth="1"/>
    <col min="2560" max="2560" width="11.73046875" bestFit="1" customWidth="1"/>
    <col min="2812" max="2812" width="19.46484375" customWidth="1"/>
    <col min="2813" max="2813" width="32.19921875" customWidth="1"/>
    <col min="2814" max="2815" width="12.73046875" bestFit="1" customWidth="1"/>
    <col min="2816" max="2816" width="11.73046875" bestFit="1" customWidth="1"/>
    <col min="3068" max="3068" width="19.46484375" customWidth="1"/>
    <col min="3069" max="3069" width="32.19921875" customWidth="1"/>
    <col min="3070" max="3071" width="12.73046875" bestFit="1" customWidth="1"/>
    <col min="3072" max="3072" width="11.73046875" bestFit="1" customWidth="1"/>
    <col min="3324" max="3324" width="19.46484375" customWidth="1"/>
    <col min="3325" max="3325" width="32.19921875" customWidth="1"/>
    <col min="3326" max="3327" width="12.73046875" bestFit="1" customWidth="1"/>
    <col min="3328" max="3328" width="11.73046875" bestFit="1" customWidth="1"/>
    <col min="3580" max="3580" width="19.46484375" customWidth="1"/>
    <col min="3581" max="3581" width="32.19921875" customWidth="1"/>
    <col min="3582" max="3583" width="12.73046875" bestFit="1" customWidth="1"/>
    <col min="3584" max="3584" width="11.73046875" bestFit="1" customWidth="1"/>
    <col min="3836" max="3836" width="19.46484375" customWidth="1"/>
    <col min="3837" max="3837" width="32.19921875" customWidth="1"/>
    <col min="3838" max="3839" width="12.73046875" bestFit="1" customWidth="1"/>
    <col min="3840" max="3840" width="11.73046875" bestFit="1" customWidth="1"/>
    <col min="4092" max="4092" width="19.46484375" customWidth="1"/>
    <col min="4093" max="4093" width="32.19921875" customWidth="1"/>
    <col min="4094" max="4095" width="12.73046875" bestFit="1" customWidth="1"/>
    <col min="4096" max="4096" width="11.73046875" bestFit="1" customWidth="1"/>
    <col min="4348" max="4348" width="19.46484375" customWidth="1"/>
    <col min="4349" max="4349" width="32.19921875" customWidth="1"/>
    <col min="4350" max="4351" width="12.73046875" bestFit="1" customWidth="1"/>
    <col min="4352" max="4352" width="11.73046875" bestFit="1" customWidth="1"/>
    <col min="4604" max="4604" width="19.46484375" customWidth="1"/>
    <col min="4605" max="4605" width="32.19921875" customWidth="1"/>
    <col min="4606" max="4607" width="12.73046875" bestFit="1" customWidth="1"/>
    <col min="4608" max="4608" width="11.73046875" bestFit="1" customWidth="1"/>
    <col min="4860" max="4860" width="19.46484375" customWidth="1"/>
    <col min="4861" max="4861" width="32.19921875" customWidth="1"/>
    <col min="4862" max="4863" width="12.73046875" bestFit="1" customWidth="1"/>
    <col min="4864" max="4864" width="11.73046875" bestFit="1" customWidth="1"/>
    <col min="5116" max="5116" width="19.46484375" customWidth="1"/>
    <col min="5117" max="5117" width="32.19921875" customWidth="1"/>
    <col min="5118" max="5119" width="12.73046875" bestFit="1" customWidth="1"/>
    <col min="5120" max="5120" width="11.73046875" bestFit="1" customWidth="1"/>
    <col min="5372" max="5372" width="19.46484375" customWidth="1"/>
    <col min="5373" max="5373" width="32.19921875" customWidth="1"/>
    <col min="5374" max="5375" width="12.73046875" bestFit="1" customWidth="1"/>
    <col min="5376" max="5376" width="11.73046875" bestFit="1" customWidth="1"/>
    <col min="5628" max="5628" width="19.46484375" customWidth="1"/>
    <col min="5629" max="5629" width="32.19921875" customWidth="1"/>
    <col min="5630" max="5631" width="12.73046875" bestFit="1" customWidth="1"/>
    <col min="5632" max="5632" width="11.73046875" bestFit="1" customWidth="1"/>
    <col min="5884" max="5884" width="19.46484375" customWidth="1"/>
    <col min="5885" max="5885" width="32.19921875" customWidth="1"/>
    <col min="5886" max="5887" width="12.73046875" bestFit="1" customWidth="1"/>
    <col min="5888" max="5888" width="11.73046875" bestFit="1" customWidth="1"/>
    <col min="6140" max="6140" width="19.46484375" customWidth="1"/>
    <col min="6141" max="6141" width="32.19921875" customWidth="1"/>
    <col min="6142" max="6143" width="12.73046875" bestFit="1" customWidth="1"/>
    <col min="6144" max="6144" width="11.73046875" bestFit="1" customWidth="1"/>
    <col min="6396" max="6396" width="19.46484375" customWidth="1"/>
    <col min="6397" max="6397" width="32.19921875" customWidth="1"/>
    <col min="6398" max="6399" width="12.73046875" bestFit="1" customWidth="1"/>
    <col min="6400" max="6400" width="11.73046875" bestFit="1" customWidth="1"/>
    <col min="6652" max="6652" width="19.46484375" customWidth="1"/>
    <col min="6653" max="6653" width="32.19921875" customWidth="1"/>
    <col min="6654" max="6655" width="12.73046875" bestFit="1" customWidth="1"/>
    <col min="6656" max="6656" width="11.73046875" bestFit="1" customWidth="1"/>
    <col min="6908" max="6908" width="19.46484375" customWidth="1"/>
    <col min="6909" max="6909" width="32.19921875" customWidth="1"/>
    <col min="6910" max="6911" width="12.73046875" bestFit="1" customWidth="1"/>
    <col min="6912" max="6912" width="11.73046875" bestFit="1" customWidth="1"/>
    <col min="7164" max="7164" width="19.46484375" customWidth="1"/>
    <col min="7165" max="7165" width="32.19921875" customWidth="1"/>
    <col min="7166" max="7167" width="12.73046875" bestFit="1" customWidth="1"/>
    <col min="7168" max="7168" width="11.73046875" bestFit="1" customWidth="1"/>
    <col min="7420" max="7420" width="19.46484375" customWidth="1"/>
    <col min="7421" max="7421" width="32.19921875" customWidth="1"/>
    <col min="7422" max="7423" width="12.73046875" bestFit="1" customWidth="1"/>
    <col min="7424" max="7424" width="11.73046875" bestFit="1" customWidth="1"/>
    <col min="7676" max="7676" width="19.46484375" customWidth="1"/>
    <col min="7677" max="7677" width="32.19921875" customWidth="1"/>
    <col min="7678" max="7679" width="12.73046875" bestFit="1" customWidth="1"/>
    <col min="7680" max="7680" width="11.73046875" bestFit="1" customWidth="1"/>
    <col min="7932" max="7932" width="19.46484375" customWidth="1"/>
    <col min="7933" max="7933" width="32.19921875" customWidth="1"/>
    <col min="7934" max="7935" width="12.73046875" bestFit="1" customWidth="1"/>
    <col min="7936" max="7936" width="11.73046875" bestFit="1" customWidth="1"/>
    <col min="8188" max="8188" width="19.46484375" customWidth="1"/>
    <col min="8189" max="8189" width="32.19921875" customWidth="1"/>
    <col min="8190" max="8191" width="12.73046875" bestFit="1" customWidth="1"/>
    <col min="8192" max="8192" width="11.73046875" bestFit="1" customWidth="1"/>
    <col min="8444" max="8444" width="19.46484375" customWidth="1"/>
    <col min="8445" max="8445" width="32.19921875" customWidth="1"/>
    <col min="8446" max="8447" width="12.73046875" bestFit="1" customWidth="1"/>
    <col min="8448" max="8448" width="11.73046875" bestFit="1" customWidth="1"/>
    <col min="8700" max="8700" width="19.46484375" customWidth="1"/>
    <col min="8701" max="8701" width="32.19921875" customWidth="1"/>
    <col min="8702" max="8703" width="12.73046875" bestFit="1" customWidth="1"/>
    <col min="8704" max="8704" width="11.73046875" bestFit="1" customWidth="1"/>
    <col min="8956" max="8956" width="19.46484375" customWidth="1"/>
    <col min="8957" max="8957" width="32.19921875" customWidth="1"/>
    <col min="8958" max="8959" width="12.73046875" bestFit="1" customWidth="1"/>
    <col min="8960" max="8960" width="11.73046875" bestFit="1" customWidth="1"/>
    <col min="9212" max="9212" width="19.46484375" customWidth="1"/>
    <col min="9213" max="9213" width="32.19921875" customWidth="1"/>
    <col min="9214" max="9215" width="12.73046875" bestFit="1" customWidth="1"/>
    <col min="9216" max="9216" width="11.73046875" bestFit="1" customWidth="1"/>
    <col min="9468" max="9468" width="19.46484375" customWidth="1"/>
    <col min="9469" max="9469" width="32.19921875" customWidth="1"/>
    <col min="9470" max="9471" width="12.73046875" bestFit="1" customWidth="1"/>
    <col min="9472" max="9472" width="11.73046875" bestFit="1" customWidth="1"/>
    <col min="9724" max="9724" width="19.46484375" customWidth="1"/>
    <col min="9725" max="9725" width="32.19921875" customWidth="1"/>
    <col min="9726" max="9727" width="12.73046875" bestFit="1" customWidth="1"/>
    <col min="9728" max="9728" width="11.73046875" bestFit="1" customWidth="1"/>
    <col min="9980" max="9980" width="19.46484375" customWidth="1"/>
    <col min="9981" max="9981" width="32.19921875" customWidth="1"/>
    <col min="9982" max="9983" width="12.73046875" bestFit="1" customWidth="1"/>
    <col min="9984" max="9984" width="11.73046875" bestFit="1" customWidth="1"/>
    <col min="10236" max="10236" width="19.46484375" customWidth="1"/>
    <col min="10237" max="10237" width="32.19921875" customWidth="1"/>
    <col min="10238" max="10239" width="12.73046875" bestFit="1" customWidth="1"/>
    <col min="10240" max="10240" width="11.73046875" bestFit="1" customWidth="1"/>
    <col min="10492" max="10492" width="19.46484375" customWidth="1"/>
    <col min="10493" max="10493" width="32.19921875" customWidth="1"/>
    <col min="10494" max="10495" width="12.73046875" bestFit="1" customWidth="1"/>
    <col min="10496" max="10496" width="11.73046875" bestFit="1" customWidth="1"/>
    <col min="10748" max="10748" width="19.46484375" customWidth="1"/>
    <col min="10749" max="10749" width="32.19921875" customWidth="1"/>
    <col min="10750" max="10751" width="12.73046875" bestFit="1" customWidth="1"/>
    <col min="10752" max="10752" width="11.73046875" bestFit="1" customWidth="1"/>
    <col min="11004" max="11004" width="19.46484375" customWidth="1"/>
    <col min="11005" max="11005" width="32.19921875" customWidth="1"/>
    <col min="11006" max="11007" width="12.73046875" bestFit="1" customWidth="1"/>
    <col min="11008" max="11008" width="11.73046875" bestFit="1" customWidth="1"/>
    <col min="11260" max="11260" width="19.46484375" customWidth="1"/>
    <col min="11261" max="11261" width="32.19921875" customWidth="1"/>
    <col min="11262" max="11263" width="12.73046875" bestFit="1" customWidth="1"/>
    <col min="11264" max="11264" width="11.73046875" bestFit="1" customWidth="1"/>
    <col min="11516" max="11516" width="19.46484375" customWidth="1"/>
    <col min="11517" max="11517" width="32.19921875" customWidth="1"/>
    <col min="11518" max="11519" width="12.73046875" bestFit="1" customWidth="1"/>
    <col min="11520" max="11520" width="11.73046875" bestFit="1" customWidth="1"/>
    <col min="11772" max="11772" width="19.46484375" customWidth="1"/>
    <col min="11773" max="11773" width="32.19921875" customWidth="1"/>
    <col min="11774" max="11775" width="12.73046875" bestFit="1" customWidth="1"/>
    <col min="11776" max="11776" width="11.73046875" bestFit="1" customWidth="1"/>
    <col min="12028" max="12028" width="19.46484375" customWidth="1"/>
    <col min="12029" max="12029" width="32.19921875" customWidth="1"/>
    <col min="12030" max="12031" width="12.73046875" bestFit="1" customWidth="1"/>
    <col min="12032" max="12032" width="11.73046875" bestFit="1" customWidth="1"/>
    <col min="12284" max="12284" width="19.46484375" customWidth="1"/>
    <col min="12285" max="12285" width="32.19921875" customWidth="1"/>
    <col min="12286" max="12287" width="12.73046875" bestFit="1" customWidth="1"/>
    <col min="12288" max="12288" width="11.73046875" bestFit="1" customWidth="1"/>
    <col min="12540" max="12540" width="19.46484375" customWidth="1"/>
    <col min="12541" max="12541" width="32.19921875" customWidth="1"/>
    <col min="12542" max="12543" width="12.73046875" bestFit="1" customWidth="1"/>
    <col min="12544" max="12544" width="11.73046875" bestFit="1" customWidth="1"/>
    <col min="12796" max="12796" width="19.46484375" customWidth="1"/>
    <col min="12797" max="12797" width="32.19921875" customWidth="1"/>
    <col min="12798" max="12799" width="12.73046875" bestFit="1" customWidth="1"/>
    <col min="12800" max="12800" width="11.73046875" bestFit="1" customWidth="1"/>
    <col min="13052" max="13052" width="19.46484375" customWidth="1"/>
    <col min="13053" max="13053" width="32.19921875" customWidth="1"/>
    <col min="13054" max="13055" width="12.73046875" bestFit="1" customWidth="1"/>
    <col min="13056" max="13056" width="11.73046875" bestFit="1" customWidth="1"/>
    <col min="13308" max="13308" width="19.46484375" customWidth="1"/>
    <col min="13309" max="13309" width="32.19921875" customWidth="1"/>
    <col min="13310" max="13311" width="12.73046875" bestFit="1" customWidth="1"/>
    <col min="13312" max="13312" width="11.73046875" bestFit="1" customWidth="1"/>
    <col min="13564" max="13564" width="19.46484375" customWidth="1"/>
    <col min="13565" max="13565" width="32.19921875" customWidth="1"/>
    <col min="13566" max="13567" width="12.73046875" bestFit="1" customWidth="1"/>
    <col min="13568" max="13568" width="11.73046875" bestFit="1" customWidth="1"/>
    <col min="13820" max="13820" width="19.46484375" customWidth="1"/>
    <col min="13821" max="13821" width="32.19921875" customWidth="1"/>
    <col min="13822" max="13823" width="12.73046875" bestFit="1" customWidth="1"/>
    <col min="13824" max="13824" width="11.73046875" bestFit="1" customWidth="1"/>
    <col min="14076" max="14076" width="19.46484375" customWidth="1"/>
    <col min="14077" max="14077" width="32.19921875" customWidth="1"/>
    <col min="14078" max="14079" width="12.73046875" bestFit="1" customWidth="1"/>
    <col min="14080" max="14080" width="11.73046875" bestFit="1" customWidth="1"/>
    <col min="14332" max="14332" width="19.46484375" customWidth="1"/>
    <col min="14333" max="14333" width="32.19921875" customWidth="1"/>
    <col min="14334" max="14335" width="12.73046875" bestFit="1" customWidth="1"/>
    <col min="14336" max="14336" width="11.73046875" bestFit="1" customWidth="1"/>
    <col min="14588" max="14588" width="19.46484375" customWidth="1"/>
    <col min="14589" max="14589" width="32.19921875" customWidth="1"/>
    <col min="14590" max="14591" width="12.73046875" bestFit="1" customWidth="1"/>
    <col min="14592" max="14592" width="11.73046875" bestFit="1" customWidth="1"/>
    <col min="14844" max="14844" width="19.46484375" customWidth="1"/>
    <col min="14845" max="14845" width="32.19921875" customWidth="1"/>
    <col min="14846" max="14847" width="12.73046875" bestFit="1" customWidth="1"/>
    <col min="14848" max="14848" width="11.73046875" bestFit="1" customWidth="1"/>
    <col min="15100" max="15100" width="19.46484375" customWidth="1"/>
    <col min="15101" max="15101" width="32.19921875" customWidth="1"/>
    <col min="15102" max="15103" width="12.73046875" bestFit="1" customWidth="1"/>
    <col min="15104" max="15104" width="11.73046875" bestFit="1" customWidth="1"/>
    <col min="15356" max="15356" width="19.46484375" customWidth="1"/>
    <col min="15357" max="15357" width="32.19921875" customWidth="1"/>
    <col min="15358" max="15359" width="12.73046875" bestFit="1" customWidth="1"/>
    <col min="15360" max="15360" width="11.73046875" bestFit="1" customWidth="1"/>
    <col min="15612" max="15612" width="19.46484375" customWidth="1"/>
    <col min="15613" max="15613" width="32.19921875" customWidth="1"/>
    <col min="15614" max="15615" width="12.73046875" bestFit="1" customWidth="1"/>
    <col min="15616" max="15616" width="11.73046875" bestFit="1" customWidth="1"/>
    <col min="15868" max="15868" width="19.46484375" customWidth="1"/>
    <col min="15869" max="15869" width="32.19921875" customWidth="1"/>
    <col min="15870" max="15871" width="12.73046875" bestFit="1" customWidth="1"/>
    <col min="15872" max="15872" width="11.73046875" bestFit="1" customWidth="1"/>
    <col min="16124" max="16124" width="19.46484375" customWidth="1"/>
    <col min="16125" max="16125" width="32.19921875" customWidth="1"/>
    <col min="16126" max="16127" width="12.73046875" bestFit="1" customWidth="1"/>
    <col min="16128" max="16128" width="11.73046875" bestFit="1" customWidth="1"/>
  </cols>
  <sheetData>
    <row r="1" spans="1:5" ht="33" customHeight="1" x14ac:dyDescent="0.45">
      <c r="A1" s="46" t="s">
        <v>27</v>
      </c>
      <c r="B1" s="46" t="s">
        <v>23</v>
      </c>
      <c r="C1" s="76" t="s">
        <v>60</v>
      </c>
      <c r="D1" s="76" t="s">
        <v>61</v>
      </c>
      <c r="E1" s="132" t="s">
        <v>1453</v>
      </c>
    </row>
    <row r="2" spans="1:5" ht="14.25" x14ac:dyDescent="0.45">
      <c r="A2" s="46" t="s">
        <v>72</v>
      </c>
      <c r="B2" s="46" t="s">
        <v>73</v>
      </c>
      <c r="C2" s="77">
        <v>55892</v>
      </c>
      <c r="D2" s="77">
        <v>55887.8</v>
      </c>
      <c r="E2" s="78">
        <v>4.2</v>
      </c>
    </row>
    <row r="3" spans="1:5" ht="14.25" x14ac:dyDescent="0.45">
      <c r="A3" s="46" t="s">
        <v>74</v>
      </c>
      <c r="B3" s="46" t="s">
        <v>75</v>
      </c>
      <c r="C3" s="77">
        <v>5100</v>
      </c>
      <c r="D3" s="77">
        <v>5100</v>
      </c>
      <c r="E3" s="78">
        <v>0</v>
      </c>
    </row>
    <row r="4" spans="1:5" ht="14.25" x14ac:dyDescent="0.45">
      <c r="A4" s="46" t="s">
        <v>76</v>
      </c>
      <c r="B4" s="46" t="s">
        <v>77</v>
      </c>
      <c r="C4" s="77">
        <v>5000</v>
      </c>
      <c r="D4" s="77">
        <v>4965.25</v>
      </c>
      <c r="E4" s="78">
        <v>34.75</v>
      </c>
    </row>
    <row r="5" spans="1:5" ht="14.25" x14ac:dyDescent="0.45">
      <c r="A5" s="46" t="s">
        <v>78</v>
      </c>
      <c r="B5" s="46" t="s">
        <v>79</v>
      </c>
      <c r="C5" s="77">
        <v>5000</v>
      </c>
      <c r="D5" s="77">
        <v>5000</v>
      </c>
      <c r="E5" s="78">
        <v>0</v>
      </c>
    </row>
    <row r="6" spans="1:5" ht="14.25" x14ac:dyDescent="0.45">
      <c r="A6" s="46" t="s">
        <v>80</v>
      </c>
      <c r="B6" s="46" t="s">
        <v>81</v>
      </c>
      <c r="C6" s="77">
        <v>301425.38</v>
      </c>
      <c r="D6" s="77">
        <v>269401.03000000003</v>
      </c>
      <c r="E6" s="78">
        <v>32024.35</v>
      </c>
    </row>
    <row r="7" spans="1:5" ht="14.25" x14ac:dyDescent="0.45">
      <c r="A7" s="46" t="s">
        <v>82</v>
      </c>
      <c r="B7" s="46" t="s">
        <v>83</v>
      </c>
      <c r="C7" s="77">
        <v>392694.24</v>
      </c>
      <c r="D7" s="77">
        <v>392676.27</v>
      </c>
      <c r="E7" s="78">
        <v>17.97</v>
      </c>
    </row>
    <row r="8" spans="1:5" ht="14.25" x14ac:dyDescent="0.45">
      <c r="A8" s="46" t="s">
        <v>84</v>
      </c>
      <c r="B8" s="46" t="s">
        <v>85</v>
      </c>
      <c r="C8" s="77">
        <v>119226.62</v>
      </c>
      <c r="D8" s="77">
        <v>119212.81</v>
      </c>
      <c r="E8" s="78">
        <v>13.81</v>
      </c>
    </row>
    <row r="9" spans="1:5" ht="14.25" x14ac:dyDescent="0.45">
      <c r="A9" s="46" t="s">
        <v>86</v>
      </c>
      <c r="B9" s="46" t="s">
        <v>87</v>
      </c>
      <c r="C9" s="77">
        <v>112312.23</v>
      </c>
      <c r="D9" s="77">
        <v>112669.39</v>
      </c>
      <c r="E9" s="78">
        <v>-357.16</v>
      </c>
    </row>
    <row r="10" spans="1:5" ht="14.25" x14ac:dyDescent="0.45">
      <c r="A10" s="46" t="s">
        <v>88</v>
      </c>
      <c r="B10" s="46" t="s">
        <v>89</v>
      </c>
      <c r="C10" s="77">
        <v>117520.94</v>
      </c>
      <c r="D10" s="77">
        <v>112982.5</v>
      </c>
      <c r="E10" s="78">
        <v>4538.4399999999996</v>
      </c>
    </row>
    <row r="11" spans="1:5" ht="14.25" x14ac:dyDescent="0.45">
      <c r="A11" s="46" t="s">
        <v>90</v>
      </c>
      <c r="B11" s="46" t="s">
        <v>91</v>
      </c>
      <c r="C11" s="77">
        <v>106943.87</v>
      </c>
      <c r="D11" s="77">
        <v>106944</v>
      </c>
      <c r="E11" s="78">
        <v>-0.13</v>
      </c>
    </row>
    <row r="12" spans="1:5" ht="14.25" x14ac:dyDescent="0.45">
      <c r="A12" s="46" t="s">
        <v>92</v>
      </c>
      <c r="B12" s="46" t="s">
        <v>93</v>
      </c>
      <c r="C12" s="77">
        <v>165437.57</v>
      </c>
      <c r="D12" s="77">
        <v>168721</v>
      </c>
      <c r="E12" s="78">
        <v>-3283.43</v>
      </c>
    </row>
    <row r="13" spans="1:5" ht="14.25" x14ac:dyDescent="0.45">
      <c r="A13" s="46" t="s">
        <v>94</v>
      </c>
      <c r="B13" s="46" t="s">
        <v>95</v>
      </c>
      <c r="C13" s="77">
        <v>185657.5</v>
      </c>
      <c r="D13" s="77">
        <v>185658</v>
      </c>
      <c r="E13" s="78">
        <v>-0.5</v>
      </c>
    </row>
    <row r="14" spans="1:5" ht="14.25" x14ac:dyDescent="0.45">
      <c r="A14" s="46" t="s">
        <v>96</v>
      </c>
      <c r="B14" s="46" t="s">
        <v>97</v>
      </c>
      <c r="C14" s="77">
        <v>195293.15</v>
      </c>
      <c r="D14" s="77">
        <v>190421</v>
      </c>
      <c r="E14" s="78">
        <v>4872.1499999999996</v>
      </c>
    </row>
    <row r="15" spans="1:5" ht="14.25" x14ac:dyDescent="0.45">
      <c r="A15" s="46" t="s">
        <v>98</v>
      </c>
      <c r="B15" s="46" t="s">
        <v>99</v>
      </c>
      <c r="C15" s="77">
        <v>203944.12</v>
      </c>
      <c r="D15" s="77">
        <v>182000</v>
      </c>
      <c r="E15" s="78">
        <v>21944.12</v>
      </c>
    </row>
    <row r="16" spans="1:5" ht="14.25" x14ac:dyDescent="0.45">
      <c r="A16" s="46" t="s">
        <v>100</v>
      </c>
      <c r="B16" s="46" t="s">
        <v>101</v>
      </c>
      <c r="C16" s="77">
        <v>242881.21</v>
      </c>
      <c r="D16" s="77">
        <v>242881</v>
      </c>
      <c r="E16" s="78">
        <v>0.21</v>
      </c>
    </row>
    <row r="17" spans="1:5" ht="14.25" x14ac:dyDescent="0.45">
      <c r="A17" s="46" t="s">
        <v>102</v>
      </c>
      <c r="B17" s="46" t="s">
        <v>103</v>
      </c>
      <c r="C17" s="77">
        <v>26887</v>
      </c>
      <c r="D17" s="77">
        <v>25830</v>
      </c>
      <c r="E17" s="78">
        <v>1057</v>
      </c>
    </row>
    <row r="18" spans="1:5" ht="14.25" x14ac:dyDescent="0.45">
      <c r="A18" s="46" t="s">
        <v>104</v>
      </c>
      <c r="B18" s="46" t="s">
        <v>105</v>
      </c>
      <c r="C18" s="77">
        <v>193587.47</v>
      </c>
      <c r="D18" s="77">
        <v>193588</v>
      </c>
      <c r="E18" s="78">
        <v>-0.53</v>
      </c>
    </row>
    <row r="19" spans="1:5" ht="14.25" x14ac:dyDescent="0.45">
      <c r="A19" s="46" t="s">
        <v>106</v>
      </c>
      <c r="B19" s="46" t="s">
        <v>107</v>
      </c>
      <c r="C19" s="77">
        <v>54747</v>
      </c>
      <c r="D19" s="77">
        <v>49807.86</v>
      </c>
      <c r="E19" s="78">
        <v>4939.1400000000003</v>
      </c>
    </row>
    <row r="20" spans="1:5" ht="14.25" x14ac:dyDescent="0.45">
      <c r="A20" s="46" t="s">
        <v>108</v>
      </c>
      <c r="B20" s="46" t="s">
        <v>109</v>
      </c>
      <c r="C20" s="77">
        <v>83200</v>
      </c>
      <c r="D20" s="77">
        <v>76064</v>
      </c>
      <c r="E20" s="78">
        <v>7136</v>
      </c>
    </row>
    <row r="21" spans="1:5" ht="14.25" x14ac:dyDescent="0.45">
      <c r="A21" s="46" t="s">
        <v>110</v>
      </c>
      <c r="B21" s="46" t="s">
        <v>111</v>
      </c>
      <c r="C21" s="77">
        <v>359690.42</v>
      </c>
      <c r="D21" s="77">
        <v>359690</v>
      </c>
      <c r="E21" s="78">
        <v>0.42</v>
      </c>
    </row>
    <row r="22" spans="1:5" ht="14.25" x14ac:dyDescent="0.45">
      <c r="A22" s="46" t="s">
        <v>112</v>
      </c>
      <c r="B22" s="46" t="s">
        <v>113</v>
      </c>
      <c r="C22" s="77">
        <v>26000</v>
      </c>
      <c r="D22" s="77">
        <v>25999.439999999999</v>
      </c>
      <c r="E22" s="78">
        <v>0.56000000000000005</v>
      </c>
    </row>
    <row r="23" spans="1:5" ht="14.25" x14ac:dyDescent="0.45">
      <c r="A23" s="46" t="s">
        <v>114</v>
      </c>
      <c r="B23" s="46" t="s">
        <v>115</v>
      </c>
      <c r="C23" s="77">
        <v>341264</v>
      </c>
      <c r="D23" s="77">
        <v>306349.78000000003</v>
      </c>
      <c r="E23" s="78">
        <v>34914.22</v>
      </c>
    </row>
    <row r="24" spans="1:5" ht="14.25" x14ac:dyDescent="0.45">
      <c r="A24" s="46" t="s">
        <v>116</v>
      </c>
      <c r="B24" s="46" t="s">
        <v>117</v>
      </c>
      <c r="C24" s="77">
        <v>207395.18</v>
      </c>
      <c r="D24" s="77">
        <v>207859.36</v>
      </c>
      <c r="E24" s="78">
        <v>-464.18</v>
      </c>
    </row>
    <row r="25" spans="1:5" ht="14.25" x14ac:dyDescent="0.45">
      <c r="A25" s="46" t="s">
        <v>118</v>
      </c>
      <c r="B25" s="46" t="s">
        <v>119</v>
      </c>
      <c r="C25" s="77">
        <v>85000</v>
      </c>
      <c r="D25" s="77">
        <v>68277.5</v>
      </c>
      <c r="E25" s="78">
        <v>16722.5</v>
      </c>
    </row>
    <row r="26" spans="1:5" ht="14.25" x14ac:dyDescent="0.45">
      <c r="A26" s="46" t="s">
        <v>120</v>
      </c>
      <c r="B26" s="46" t="s">
        <v>121</v>
      </c>
      <c r="C26" s="77">
        <v>6000</v>
      </c>
      <c r="D26" s="77">
        <v>5302</v>
      </c>
      <c r="E26" s="78">
        <v>698</v>
      </c>
    </row>
    <row r="27" spans="1:5" ht="14.25" x14ac:dyDescent="0.45">
      <c r="A27" s="46" t="s">
        <v>122</v>
      </c>
      <c r="B27" s="46" t="s">
        <v>123</v>
      </c>
      <c r="C27" s="77">
        <v>25163.06</v>
      </c>
      <c r="D27" s="77">
        <v>5766.7</v>
      </c>
      <c r="E27" s="78">
        <v>19396.36</v>
      </c>
    </row>
    <row r="28" spans="1:5" ht="14.25" x14ac:dyDescent="0.45">
      <c r="A28" s="46" t="s">
        <v>124</v>
      </c>
      <c r="B28" s="46" t="s">
        <v>125</v>
      </c>
      <c r="C28" s="77">
        <v>161466.48000000001</v>
      </c>
      <c r="D28" s="77">
        <v>94327.88</v>
      </c>
      <c r="E28" s="78">
        <v>67138.600000000006</v>
      </c>
    </row>
    <row r="29" spans="1:5" ht="14.25" x14ac:dyDescent="0.45">
      <c r="A29" s="46" t="s">
        <v>126</v>
      </c>
      <c r="B29" s="46" t="s">
        <v>127</v>
      </c>
      <c r="C29" s="77">
        <v>194663.42</v>
      </c>
      <c r="D29" s="77">
        <v>196575</v>
      </c>
      <c r="E29" s="78">
        <v>-1911.58</v>
      </c>
    </row>
    <row r="30" spans="1:5" ht="14.25" x14ac:dyDescent="0.45">
      <c r="A30" s="46" t="s">
        <v>128</v>
      </c>
      <c r="B30" s="46" t="s">
        <v>129</v>
      </c>
      <c r="C30" s="77">
        <v>421733.92</v>
      </c>
      <c r="D30" s="77">
        <v>399883.18</v>
      </c>
      <c r="E30" s="78">
        <v>21850.74</v>
      </c>
    </row>
    <row r="31" spans="1:5" ht="14.25" x14ac:dyDescent="0.45">
      <c r="A31" s="46" t="s">
        <v>130</v>
      </c>
      <c r="B31" s="46" t="s">
        <v>131</v>
      </c>
      <c r="C31" s="77">
        <v>80431.75</v>
      </c>
      <c r="D31" s="77">
        <v>76064</v>
      </c>
      <c r="E31" s="78">
        <v>4367.75</v>
      </c>
    </row>
    <row r="32" spans="1:5" ht="14.25" x14ac:dyDescent="0.45">
      <c r="A32" s="46" t="s">
        <v>132</v>
      </c>
      <c r="B32" s="46" t="s">
        <v>133</v>
      </c>
      <c r="C32" s="77">
        <v>6195</v>
      </c>
      <c r="D32" s="77">
        <v>5000</v>
      </c>
      <c r="E32" s="78">
        <v>1195</v>
      </c>
    </row>
    <row r="33" spans="1:5" ht="14.25" x14ac:dyDescent="0.45">
      <c r="A33" s="46" t="s">
        <v>134</v>
      </c>
      <c r="B33" s="46" t="s">
        <v>135</v>
      </c>
      <c r="C33" s="77">
        <v>7743.75</v>
      </c>
      <c r="D33" s="77">
        <v>8589.2999999999993</v>
      </c>
      <c r="E33" s="78">
        <v>-845.55</v>
      </c>
    </row>
    <row r="34" spans="1:5" ht="14.25" x14ac:dyDescent="0.45">
      <c r="A34" s="46" t="s">
        <v>136</v>
      </c>
      <c r="B34" s="46" t="s">
        <v>137</v>
      </c>
      <c r="C34" s="77">
        <v>203491.3</v>
      </c>
      <c r="D34" s="77">
        <v>212745.72</v>
      </c>
      <c r="E34" s="78">
        <v>-9254.42</v>
      </c>
    </row>
    <row r="35" spans="1:5" ht="14.25" x14ac:dyDescent="0.45">
      <c r="A35" s="46" t="s">
        <v>138</v>
      </c>
      <c r="B35" s="46" t="s">
        <v>139</v>
      </c>
      <c r="C35" s="77">
        <v>505034.78</v>
      </c>
      <c r="D35" s="77">
        <v>448445.11</v>
      </c>
      <c r="E35" s="78">
        <v>56589.67</v>
      </c>
    </row>
    <row r="36" spans="1:5" ht="14.25" x14ac:dyDescent="0.45">
      <c r="A36" s="46" t="s">
        <v>140</v>
      </c>
      <c r="B36" s="46" t="s">
        <v>141</v>
      </c>
      <c r="C36" s="77">
        <v>96986.11</v>
      </c>
      <c r="D36" s="77">
        <v>104883.59</v>
      </c>
      <c r="E36" s="78">
        <v>-7897.48</v>
      </c>
    </row>
    <row r="37" spans="1:5" ht="14.25" x14ac:dyDescent="0.45">
      <c r="A37" s="46" t="s">
        <v>142</v>
      </c>
      <c r="B37" s="46" t="s">
        <v>143</v>
      </c>
      <c r="C37" s="77">
        <v>12980.59</v>
      </c>
      <c r="D37" s="77">
        <v>12980.59</v>
      </c>
      <c r="E37" s="78">
        <v>0</v>
      </c>
    </row>
    <row r="38" spans="1:5" ht="14.25" x14ac:dyDescent="0.45">
      <c r="A38" s="46" t="s">
        <v>144</v>
      </c>
      <c r="B38" s="46" t="s">
        <v>145</v>
      </c>
      <c r="C38" s="77">
        <v>70210</v>
      </c>
      <c r="D38" s="77">
        <v>69575</v>
      </c>
      <c r="E38" s="78">
        <v>635</v>
      </c>
    </row>
    <row r="39" spans="1:5" ht="14.25" x14ac:dyDescent="0.45">
      <c r="A39" s="46" t="s">
        <v>146</v>
      </c>
      <c r="B39" s="46" t="s">
        <v>147</v>
      </c>
      <c r="C39" s="77">
        <v>57862.33</v>
      </c>
      <c r="D39" s="77">
        <v>58351</v>
      </c>
      <c r="E39" s="78">
        <v>-488.67</v>
      </c>
    </row>
    <row r="40" spans="1:5" ht="14.25" x14ac:dyDescent="0.45">
      <c r="A40" s="46" t="s">
        <v>148</v>
      </c>
      <c r="B40" s="46" t="s">
        <v>149</v>
      </c>
      <c r="C40" s="77">
        <v>49024.13</v>
      </c>
      <c r="D40" s="77">
        <v>47495</v>
      </c>
      <c r="E40" s="78">
        <v>1529.13</v>
      </c>
    </row>
    <row r="41" spans="1:5" ht="14.25" x14ac:dyDescent="0.45">
      <c r="A41" s="46" t="s">
        <v>150</v>
      </c>
      <c r="B41" s="46" t="s">
        <v>151</v>
      </c>
      <c r="C41" s="77">
        <v>63602</v>
      </c>
      <c r="D41" s="77">
        <v>65193</v>
      </c>
      <c r="E41" s="78">
        <v>-1591</v>
      </c>
    </row>
    <row r="42" spans="1:5" ht="14.25" x14ac:dyDescent="0.45">
      <c r="A42" s="46" t="s">
        <v>152</v>
      </c>
      <c r="B42" s="46" t="s">
        <v>153</v>
      </c>
      <c r="C42" s="77">
        <v>1401814.41</v>
      </c>
      <c r="D42" s="77">
        <v>1323641.56</v>
      </c>
      <c r="E42" s="78">
        <v>78172.850000000006</v>
      </c>
    </row>
    <row r="43" spans="1:5" ht="14.25" x14ac:dyDescent="0.45">
      <c r="A43" s="46" t="s">
        <v>154</v>
      </c>
      <c r="B43" s="46" t="s">
        <v>155</v>
      </c>
      <c r="C43" s="77">
        <v>7227.5</v>
      </c>
      <c r="D43" s="77">
        <v>7000</v>
      </c>
      <c r="E43" s="78">
        <v>227.5</v>
      </c>
    </row>
    <row r="44" spans="1:5" ht="14.25" x14ac:dyDescent="0.45">
      <c r="A44" s="46" t="s">
        <v>156</v>
      </c>
      <c r="B44" s="46" t="s">
        <v>157</v>
      </c>
      <c r="C44" s="77">
        <v>66641.679999999993</v>
      </c>
      <c r="D44" s="77">
        <v>69207</v>
      </c>
      <c r="E44" s="78">
        <v>-2565.3200000000002</v>
      </c>
    </row>
    <row r="45" spans="1:5" ht="14.25" x14ac:dyDescent="0.45">
      <c r="A45" s="46" t="s">
        <v>158</v>
      </c>
      <c r="B45" s="46" t="s">
        <v>159</v>
      </c>
      <c r="C45" s="77">
        <v>79399.25</v>
      </c>
      <c r="D45" s="77">
        <v>78782</v>
      </c>
      <c r="E45" s="78">
        <v>617.25</v>
      </c>
    </row>
    <row r="46" spans="1:5" ht="14.25" x14ac:dyDescent="0.45">
      <c r="A46" s="46" t="s">
        <v>160</v>
      </c>
      <c r="B46" s="46" t="s">
        <v>161</v>
      </c>
      <c r="C46" s="77">
        <v>155597.75</v>
      </c>
      <c r="D46" s="77">
        <v>159911</v>
      </c>
      <c r="E46" s="78">
        <v>-4313.25</v>
      </c>
    </row>
    <row r="47" spans="1:5" ht="14.25" x14ac:dyDescent="0.45">
      <c r="A47" s="46" t="s">
        <v>162</v>
      </c>
      <c r="B47" s="46" t="s">
        <v>163</v>
      </c>
      <c r="C47" s="77">
        <v>45419.68</v>
      </c>
      <c r="D47" s="77">
        <v>52324.02</v>
      </c>
      <c r="E47" s="78">
        <v>-6904.34</v>
      </c>
    </row>
    <row r="48" spans="1:5" ht="14.25" x14ac:dyDescent="0.45">
      <c r="A48" s="46" t="s">
        <v>164</v>
      </c>
      <c r="B48" s="46" t="s">
        <v>165</v>
      </c>
      <c r="C48" s="77">
        <v>51357.58</v>
      </c>
      <c r="D48" s="77">
        <v>46170</v>
      </c>
      <c r="E48" s="78">
        <v>5187.58</v>
      </c>
    </row>
    <row r="49" spans="1:5" ht="14.25" x14ac:dyDescent="0.45">
      <c r="A49" s="46" t="s">
        <v>166</v>
      </c>
      <c r="B49" s="46" t="s">
        <v>167</v>
      </c>
      <c r="C49" s="77">
        <v>49733.46</v>
      </c>
      <c r="D49" s="77">
        <v>49965</v>
      </c>
      <c r="E49" s="78">
        <v>-231.54</v>
      </c>
    </row>
    <row r="50" spans="1:5" ht="14.25" x14ac:dyDescent="0.45">
      <c r="A50" s="46" t="s">
        <v>168</v>
      </c>
      <c r="B50" s="46" t="s">
        <v>169</v>
      </c>
      <c r="C50" s="77">
        <v>67491.429999999993</v>
      </c>
      <c r="D50" s="77">
        <v>40352</v>
      </c>
      <c r="E50" s="78">
        <v>27139.43</v>
      </c>
    </row>
    <row r="51" spans="1:5" ht="14.25" x14ac:dyDescent="0.45">
      <c r="A51" s="46" t="s">
        <v>170</v>
      </c>
      <c r="B51" s="46" t="s">
        <v>149</v>
      </c>
      <c r="C51" s="77">
        <v>61127.1</v>
      </c>
      <c r="D51" s="77">
        <v>60344</v>
      </c>
      <c r="E51" s="78">
        <v>783.1</v>
      </c>
    </row>
    <row r="52" spans="1:5" ht="14.25" x14ac:dyDescent="0.45">
      <c r="A52" s="46" t="s">
        <v>171</v>
      </c>
      <c r="B52" s="46" t="s">
        <v>172</v>
      </c>
      <c r="C52" s="77">
        <v>55238.75</v>
      </c>
      <c r="D52" s="77">
        <v>57385</v>
      </c>
      <c r="E52" s="78">
        <v>-2146.25</v>
      </c>
    </row>
    <row r="53" spans="1:5" ht="14.25" x14ac:dyDescent="0.45">
      <c r="A53" s="46" t="s">
        <v>173</v>
      </c>
      <c r="B53" s="46" t="s">
        <v>174</v>
      </c>
      <c r="C53" s="77">
        <v>1586837.38</v>
      </c>
      <c r="D53" s="77">
        <v>1463558</v>
      </c>
      <c r="E53" s="78">
        <v>123279.38</v>
      </c>
    </row>
    <row r="54" spans="1:5" ht="14.25" x14ac:dyDescent="0.45">
      <c r="A54" s="46" t="s">
        <v>175</v>
      </c>
      <c r="B54" s="46" t="s">
        <v>176</v>
      </c>
      <c r="C54" s="77">
        <v>9034.3799999999992</v>
      </c>
      <c r="D54" s="77">
        <v>5250</v>
      </c>
      <c r="E54" s="78">
        <v>3784.38</v>
      </c>
    </row>
    <row r="55" spans="1:5" ht="14.25" x14ac:dyDescent="0.45">
      <c r="A55" s="46" t="s">
        <v>177</v>
      </c>
      <c r="B55" s="46" t="s">
        <v>178</v>
      </c>
      <c r="C55" s="77">
        <v>76140.679999999993</v>
      </c>
      <c r="D55" s="77">
        <v>72074</v>
      </c>
      <c r="E55" s="78">
        <v>4066.68</v>
      </c>
    </row>
    <row r="56" spans="1:5" ht="14.25" x14ac:dyDescent="0.45">
      <c r="A56" s="46" t="s">
        <v>179</v>
      </c>
      <c r="B56" s="46" t="s">
        <v>180</v>
      </c>
      <c r="C56" s="77">
        <v>52371.5</v>
      </c>
      <c r="D56" s="77">
        <v>52624</v>
      </c>
      <c r="E56" s="78">
        <v>-252.5</v>
      </c>
    </row>
    <row r="57" spans="1:5" ht="14.25" x14ac:dyDescent="0.45">
      <c r="A57" s="46" t="s">
        <v>181</v>
      </c>
      <c r="B57" s="46" t="s">
        <v>182</v>
      </c>
      <c r="C57" s="77">
        <v>125071.89</v>
      </c>
      <c r="D57" s="77">
        <v>125156</v>
      </c>
      <c r="E57" s="78">
        <v>-84.11</v>
      </c>
    </row>
    <row r="58" spans="1:5" ht="14.25" x14ac:dyDescent="0.45">
      <c r="A58" s="46" t="s">
        <v>183</v>
      </c>
      <c r="B58" s="46" t="s">
        <v>184</v>
      </c>
      <c r="C58" s="77">
        <v>193864.27</v>
      </c>
      <c r="D58" s="77">
        <v>203823</v>
      </c>
      <c r="E58" s="78">
        <v>-9958.73</v>
      </c>
    </row>
    <row r="59" spans="1:5" ht="14.25" x14ac:dyDescent="0.45">
      <c r="A59" s="46" t="s">
        <v>185</v>
      </c>
      <c r="B59" s="46" t="s">
        <v>186</v>
      </c>
      <c r="C59" s="77">
        <v>55238.75</v>
      </c>
      <c r="D59" s="77">
        <v>57420.66</v>
      </c>
      <c r="E59" s="78">
        <v>-2181.91</v>
      </c>
    </row>
    <row r="60" spans="1:5" ht="14.25" x14ac:dyDescent="0.45">
      <c r="A60" s="46" t="s">
        <v>187</v>
      </c>
      <c r="B60" s="46" t="s">
        <v>188</v>
      </c>
      <c r="C60" s="77">
        <v>76611.5</v>
      </c>
      <c r="D60" s="77">
        <v>57612.43</v>
      </c>
      <c r="E60" s="78">
        <v>18999.07</v>
      </c>
    </row>
    <row r="61" spans="1:5" ht="14.25" x14ac:dyDescent="0.45">
      <c r="A61" s="46" t="s">
        <v>189</v>
      </c>
      <c r="B61" s="46" t="s">
        <v>190</v>
      </c>
      <c r="C61" s="77">
        <v>63201.39</v>
      </c>
      <c r="D61" s="77">
        <v>63735</v>
      </c>
      <c r="E61" s="78">
        <v>-533.61</v>
      </c>
    </row>
    <row r="62" spans="1:5" ht="14.25" x14ac:dyDescent="0.45">
      <c r="A62" s="46" t="s">
        <v>191</v>
      </c>
      <c r="B62" s="46" t="s">
        <v>192</v>
      </c>
      <c r="C62" s="77">
        <v>76611.5</v>
      </c>
      <c r="D62" s="77">
        <v>76064</v>
      </c>
      <c r="E62" s="78">
        <v>547.5</v>
      </c>
    </row>
    <row r="63" spans="1:5" ht="14.25" x14ac:dyDescent="0.45">
      <c r="A63" s="46" t="s">
        <v>193</v>
      </c>
      <c r="B63" s="46" t="s">
        <v>194</v>
      </c>
      <c r="C63" s="77">
        <v>55238.75</v>
      </c>
      <c r="D63" s="77">
        <v>38319</v>
      </c>
      <c r="E63" s="78">
        <v>16919.75</v>
      </c>
    </row>
    <row r="64" spans="1:5" ht="14.25" x14ac:dyDescent="0.45">
      <c r="A64" s="46" t="s">
        <v>195</v>
      </c>
      <c r="B64" s="46" t="s">
        <v>196</v>
      </c>
      <c r="C64" s="77">
        <v>1611570.11</v>
      </c>
      <c r="D64" s="77">
        <v>1480461.55</v>
      </c>
      <c r="E64" s="78">
        <v>131108.56</v>
      </c>
    </row>
    <row r="65" spans="1:5" ht="14.25" x14ac:dyDescent="0.45">
      <c r="A65" s="46" t="s">
        <v>197</v>
      </c>
      <c r="B65" s="46" t="s">
        <v>198</v>
      </c>
      <c r="C65" s="77">
        <v>10841.25</v>
      </c>
      <c r="D65" s="77">
        <v>8750</v>
      </c>
      <c r="E65" s="78">
        <v>2091.25</v>
      </c>
    </row>
    <row r="66" spans="1:5" ht="14.25" x14ac:dyDescent="0.45">
      <c r="A66" s="46" t="s">
        <v>199</v>
      </c>
      <c r="B66" s="46" t="s">
        <v>200</v>
      </c>
      <c r="C66" s="77">
        <v>79399.25</v>
      </c>
      <c r="D66" s="77">
        <v>79782</v>
      </c>
      <c r="E66" s="78">
        <v>-382.75</v>
      </c>
    </row>
    <row r="67" spans="1:5" ht="14.25" x14ac:dyDescent="0.45">
      <c r="A67" s="46" t="s">
        <v>201</v>
      </c>
      <c r="B67" s="46" t="s">
        <v>202</v>
      </c>
      <c r="C67" s="77">
        <v>65150.75</v>
      </c>
      <c r="D67" s="77">
        <v>65694</v>
      </c>
      <c r="E67" s="78">
        <v>-543.25</v>
      </c>
    </row>
    <row r="68" spans="1:5" ht="14.25" x14ac:dyDescent="0.45">
      <c r="A68" s="46" t="s">
        <v>203</v>
      </c>
      <c r="B68" s="46" t="s">
        <v>204</v>
      </c>
      <c r="C68" s="77">
        <v>251940.33</v>
      </c>
      <c r="D68" s="77">
        <v>248985.36</v>
      </c>
      <c r="E68" s="78">
        <v>2954.97</v>
      </c>
    </row>
    <row r="69" spans="1:5" ht="14.25" x14ac:dyDescent="0.45">
      <c r="A69" s="46" t="s">
        <v>205</v>
      </c>
      <c r="B69" s="46" t="s">
        <v>206</v>
      </c>
      <c r="C69" s="77">
        <v>68248.25</v>
      </c>
      <c r="D69" s="77">
        <v>68510</v>
      </c>
      <c r="E69" s="78">
        <v>-261.75</v>
      </c>
    </row>
    <row r="70" spans="1:5" ht="14.25" x14ac:dyDescent="0.45">
      <c r="A70" s="46" t="s">
        <v>207</v>
      </c>
      <c r="B70" s="46" t="s">
        <v>208</v>
      </c>
      <c r="C70" s="77">
        <v>65962.3</v>
      </c>
      <c r="D70" s="77">
        <v>69575</v>
      </c>
      <c r="E70" s="78">
        <v>-3612.7</v>
      </c>
    </row>
    <row r="71" spans="1:5" ht="14.25" x14ac:dyDescent="0.45">
      <c r="A71" s="46" t="s">
        <v>209</v>
      </c>
      <c r="B71" s="46" t="s">
        <v>210</v>
      </c>
      <c r="C71" s="77">
        <v>104039.86</v>
      </c>
      <c r="D71" s="77">
        <v>107721</v>
      </c>
      <c r="E71" s="78">
        <v>-3681.14</v>
      </c>
    </row>
    <row r="72" spans="1:5" ht="14.25" x14ac:dyDescent="0.45">
      <c r="A72" s="46" t="s">
        <v>211</v>
      </c>
      <c r="B72" s="46" t="s">
        <v>212</v>
      </c>
      <c r="C72" s="77">
        <v>67491.429999999993</v>
      </c>
      <c r="D72" s="77">
        <v>66936</v>
      </c>
      <c r="E72" s="78">
        <v>555.42999999999995</v>
      </c>
    </row>
    <row r="73" spans="1:5" ht="14.25" x14ac:dyDescent="0.45">
      <c r="A73" s="46" t="s">
        <v>213</v>
      </c>
      <c r="B73" s="46" t="s">
        <v>214</v>
      </c>
      <c r="C73" s="77">
        <v>76611.5</v>
      </c>
      <c r="D73" s="77">
        <v>39148</v>
      </c>
      <c r="E73" s="78">
        <v>37463.5</v>
      </c>
    </row>
    <row r="74" spans="1:5" ht="14.25" x14ac:dyDescent="0.45">
      <c r="A74" s="46" t="s">
        <v>215</v>
      </c>
      <c r="B74" s="46" t="s">
        <v>216</v>
      </c>
      <c r="C74" s="77">
        <v>140352.89000000001</v>
      </c>
      <c r="D74" s="77">
        <v>132997</v>
      </c>
      <c r="E74" s="78">
        <v>7355.89</v>
      </c>
    </row>
    <row r="75" spans="1:5" ht="14.25" x14ac:dyDescent="0.45">
      <c r="A75" s="46" t="s">
        <v>217</v>
      </c>
      <c r="B75" s="46" t="s">
        <v>218</v>
      </c>
      <c r="C75" s="77">
        <v>1428659.93</v>
      </c>
      <c r="D75" s="77">
        <v>1362098.76</v>
      </c>
      <c r="E75" s="78">
        <v>66561.17</v>
      </c>
    </row>
    <row r="76" spans="1:5" ht="14.25" x14ac:dyDescent="0.45">
      <c r="A76" s="46" t="s">
        <v>219</v>
      </c>
      <c r="B76" s="46" t="s">
        <v>220</v>
      </c>
      <c r="C76" s="77">
        <v>7227.5</v>
      </c>
      <c r="D76" s="77">
        <v>7000</v>
      </c>
      <c r="E76" s="78">
        <v>227.5</v>
      </c>
    </row>
    <row r="77" spans="1:5" ht="14.25" x14ac:dyDescent="0.45">
      <c r="A77" s="46" t="s">
        <v>221</v>
      </c>
      <c r="B77" s="46" t="s">
        <v>222</v>
      </c>
      <c r="C77" s="77">
        <v>72010.679999999993</v>
      </c>
      <c r="D77" s="77">
        <v>73074</v>
      </c>
      <c r="E77" s="78">
        <v>-1063.32</v>
      </c>
    </row>
    <row r="78" spans="1:5" ht="14.25" x14ac:dyDescent="0.45">
      <c r="A78" s="46" t="s">
        <v>223</v>
      </c>
      <c r="B78" s="46" t="s">
        <v>224</v>
      </c>
      <c r="C78" s="77">
        <v>522510.05</v>
      </c>
      <c r="D78" s="77">
        <v>524997.37</v>
      </c>
      <c r="E78" s="78">
        <v>-2487.3200000000002</v>
      </c>
    </row>
    <row r="79" spans="1:5" ht="14.25" x14ac:dyDescent="0.45">
      <c r="A79" s="46" t="s">
        <v>225</v>
      </c>
      <c r="B79" s="46" t="s">
        <v>226</v>
      </c>
      <c r="C79" s="77">
        <v>96119.56</v>
      </c>
      <c r="D79" s="77">
        <v>96253.33</v>
      </c>
      <c r="E79" s="78">
        <v>-133.77000000000001</v>
      </c>
    </row>
    <row r="80" spans="1:5" ht="14.25" x14ac:dyDescent="0.45">
      <c r="A80" s="46" t="s">
        <v>227</v>
      </c>
      <c r="B80" s="46" t="s">
        <v>228</v>
      </c>
      <c r="C80" s="77">
        <v>128054.78</v>
      </c>
      <c r="D80" s="77">
        <v>133290.82999999999</v>
      </c>
      <c r="E80" s="78">
        <v>-5236.05</v>
      </c>
    </row>
    <row r="81" spans="1:5" ht="14.25" x14ac:dyDescent="0.45">
      <c r="A81" s="46" t="s">
        <v>229</v>
      </c>
      <c r="B81" s="46" t="s">
        <v>230</v>
      </c>
      <c r="C81" s="77">
        <v>4130</v>
      </c>
      <c r="D81" s="77">
        <v>4000</v>
      </c>
      <c r="E81" s="78">
        <v>130</v>
      </c>
    </row>
    <row r="82" spans="1:5" ht="14.25" x14ac:dyDescent="0.45">
      <c r="A82" s="46" t="s">
        <v>231</v>
      </c>
      <c r="B82" s="46" t="s">
        <v>232</v>
      </c>
      <c r="C82" s="77">
        <v>70061.320000000007</v>
      </c>
      <c r="D82" s="77">
        <v>70398</v>
      </c>
      <c r="E82" s="78">
        <v>-336.68</v>
      </c>
    </row>
    <row r="83" spans="1:5" ht="14.25" x14ac:dyDescent="0.45">
      <c r="A83" s="46" t="s">
        <v>233</v>
      </c>
      <c r="B83" s="46" t="s">
        <v>234</v>
      </c>
      <c r="C83" s="77">
        <v>65150.75</v>
      </c>
      <c r="D83" s="77">
        <v>69259</v>
      </c>
      <c r="E83" s="78">
        <v>-4108.25</v>
      </c>
    </row>
    <row r="84" spans="1:5" ht="14.25" x14ac:dyDescent="0.45">
      <c r="A84" s="46" t="s">
        <v>235</v>
      </c>
      <c r="B84" s="46" t="s">
        <v>236</v>
      </c>
      <c r="C84" s="77">
        <v>12980.59</v>
      </c>
      <c r="D84" s="77">
        <v>12980</v>
      </c>
      <c r="E84" s="78">
        <v>0.59</v>
      </c>
    </row>
    <row r="85" spans="1:5" ht="14.25" x14ac:dyDescent="0.45">
      <c r="A85" s="46" t="s">
        <v>237</v>
      </c>
      <c r="B85" s="46" t="s">
        <v>238</v>
      </c>
      <c r="C85" s="77">
        <v>89057.26</v>
      </c>
      <c r="D85" s="77">
        <v>95637</v>
      </c>
      <c r="E85" s="78">
        <v>-6579.74</v>
      </c>
    </row>
    <row r="86" spans="1:5" ht="14.25" x14ac:dyDescent="0.45">
      <c r="A86" s="46" t="s">
        <v>239</v>
      </c>
      <c r="B86" s="46" t="s">
        <v>240</v>
      </c>
      <c r="C86" s="77">
        <v>348848.71</v>
      </c>
      <c r="D86" s="77">
        <v>324293</v>
      </c>
      <c r="E86" s="78">
        <v>24555.71</v>
      </c>
    </row>
    <row r="87" spans="1:5" ht="14.25" x14ac:dyDescent="0.45">
      <c r="A87" s="46" t="s">
        <v>241</v>
      </c>
      <c r="B87" s="46" t="s">
        <v>242</v>
      </c>
      <c r="C87" s="77">
        <v>159286.87</v>
      </c>
      <c r="D87" s="77">
        <v>188645</v>
      </c>
      <c r="E87" s="78">
        <v>-29358.13</v>
      </c>
    </row>
    <row r="88" spans="1:5" ht="14.25" x14ac:dyDescent="0.45">
      <c r="A88" s="46" t="s">
        <v>243</v>
      </c>
      <c r="B88" s="46" t="s">
        <v>244</v>
      </c>
      <c r="C88" s="77">
        <v>235311.91</v>
      </c>
      <c r="D88" s="77">
        <v>186901.91</v>
      </c>
      <c r="E88" s="78">
        <v>48410</v>
      </c>
    </row>
    <row r="89" spans="1:5" ht="14.25" x14ac:dyDescent="0.45">
      <c r="A89" s="46" t="s">
        <v>245</v>
      </c>
      <c r="B89" s="46" t="s">
        <v>246</v>
      </c>
      <c r="C89" s="77">
        <v>137047.85999999999</v>
      </c>
      <c r="D89" s="77">
        <v>102766</v>
      </c>
      <c r="E89" s="78">
        <v>34281.86</v>
      </c>
    </row>
    <row r="90" spans="1:5" ht="14.25" x14ac:dyDescent="0.45">
      <c r="A90" s="46" t="s">
        <v>247</v>
      </c>
      <c r="B90" s="46" t="s">
        <v>248</v>
      </c>
      <c r="C90" s="77">
        <v>96094.78</v>
      </c>
      <c r="D90" s="77">
        <v>103314</v>
      </c>
      <c r="E90" s="78">
        <v>-7219.22</v>
      </c>
    </row>
    <row r="91" spans="1:5" ht="14.25" x14ac:dyDescent="0.45">
      <c r="A91" s="46" t="s">
        <v>249</v>
      </c>
      <c r="B91" s="46" t="s">
        <v>250</v>
      </c>
      <c r="C91" s="77">
        <v>507306.49</v>
      </c>
      <c r="D91" s="77">
        <v>459476.34</v>
      </c>
      <c r="E91" s="78">
        <v>47830.15</v>
      </c>
    </row>
    <row r="92" spans="1:5" ht="14.25" x14ac:dyDescent="0.45">
      <c r="A92" s="46" t="s">
        <v>251</v>
      </c>
      <c r="B92" s="46" t="s">
        <v>252</v>
      </c>
      <c r="C92" s="77">
        <v>147745.59</v>
      </c>
      <c r="D92" s="77">
        <v>162763.20000000001</v>
      </c>
      <c r="E92" s="78">
        <v>-15017.61</v>
      </c>
    </row>
    <row r="93" spans="1:5" ht="14.25" x14ac:dyDescent="0.45">
      <c r="A93" s="46" t="s">
        <v>253</v>
      </c>
      <c r="B93" s="46" t="s">
        <v>254</v>
      </c>
      <c r="C93" s="77">
        <v>316793.71999999997</v>
      </c>
      <c r="D93" s="77">
        <v>368876</v>
      </c>
      <c r="E93" s="78">
        <v>-52082.28</v>
      </c>
    </row>
    <row r="94" spans="1:5" ht="14.25" x14ac:dyDescent="0.45">
      <c r="A94" s="46" t="s">
        <v>255</v>
      </c>
      <c r="B94" s="46" t="s">
        <v>256</v>
      </c>
      <c r="C94" s="77">
        <v>362665.63</v>
      </c>
      <c r="D94" s="77">
        <v>342847</v>
      </c>
      <c r="E94" s="78">
        <v>19818.63</v>
      </c>
    </row>
    <row r="95" spans="1:5" ht="14.25" x14ac:dyDescent="0.45">
      <c r="A95" s="46" t="s">
        <v>257</v>
      </c>
      <c r="B95" s="46" t="s">
        <v>258</v>
      </c>
      <c r="C95" s="77">
        <v>65150.75</v>
      </c>
      <c r="D95" s="77">
        <v>65694</v>
      </c>
      <c r="E95" s="78">
        <v>-543.25</v>
      </c>
    </row>
    <row r="96" spans="1:5" ht="14.25" x14ac:dyDescent="0.45">
      <c r="A96" s="46" t="s">
        <v>259</v>
      </c>
      <c r="B96" s="46" t="s">
        <v>260</v>
      </c>
      <c r="C96" s="77">
        <v>17552.5</v>
      </c>
      <c r="D96" s="77">
        <v>16241.39</v>
      </c>
      <c r="E96" s="78">
        <v>1311.11</v>
      </c>
    </row>
    <row r="97" spans="1:5" ht="14.25" x14ac:dyDescent="0.45">
      <c r="A97" s="46" t="s">
        <v>261</v>
      </c>
      <c r="B97" s="46" t="s">
        <v>262</v>
      </c>
      <c r="C97" s="77">
        <v>595819.61</v>
      </c>
      <c r="D97" s="77">
        <v>521304.14</v>
      </c>
      <c r="E97" s="78">
        <v>74515.47</v>
      </c>
    </row>
    <row r="98" spans="1:5" ht="14.25" x14ac:dyDescent="0.45">
      <c r="A98" s="46" t="s">
        <v>263</v>
      </c>
      <c r="B98" s="46" t="s">
        <v>264</v>
      </c>
      <c r="C98" s="77">
        <v>66641.679999999993</v>
      </c>
      <c r="D98" s="77">
        <v>66961</v>
      </c>
      <c r="E98" s="78">
        <v>-319.32</v>
      </c>
    </row>
    <row r="99" spans="1:5" ht="14.25" x14ac:dyDescent="0.45">
      <c r="A99" s="46" t="s">
        <v>265</v>
      </c>
      <c r="B99" s="46" t="s">
        <v>266</v>
      </c>
      <c r="C99" s="77">
        <v>125245.35</v>
      </c>
      <c r="D99" s="77">
        <v>127305</v>
      </c>
      <c r="E99" s="78">
        <v>-2059.65</v>
      </c>
    </row>
    <row r="100" spans="1:5" ht="14.25" x14ac:dyDescent="0.45">
      <c r="A100" s="46" t="s">
        <v>267</v>
      </c>
      <c r="B100" s="46" t="s">
        <v>268</v>
      </c>
      <c r="C100" s="77">
        <v>4749.5</v>
      </c>
      <c r="D100" s="77">
        <v>4500</v>
      </c>
      <c r="E100" s="78">
        <v>249.5</v>
      </c>
    </row>
    <row r="101" spans="1:5" ht="14.25" x14ac:dyDescent="0.45">
      <c r="A101" s="46" t="s">
        <v>269</v>
      </c>
      <c r="B101" s="46" t="s">
        <v>270</v>
      </c>
      <c r="C101" s="77">
        <v>146111.14000000001</v>
      </c>
      <c r="D101" s="77">
        <v>130898.7</v>
      </c>
      <c r="E101" s="78">
        <v>15212.44</v>
      </c>
    </row>
    <row r="102" spans="1:5" ht="14.25" x14ac:dyDescent="0.45">
      <c r="A102" s="46" t="s">
        <v>271</v>
      </c>
      <c r="B102" s="46" t="s">
        <v>272</v>
      </c>
      <c r="C102" s="77">
        <v>27225.99</v>
      </c>
      <c r="D102" s="77">
        <v>27226</v>
      </c>
      <c r="E102" s="78">
        <v>-0.01</v>
      </c>
    </row>
    <row r="103" spans="1:5" ht="14.25" x14ac:dyDescent="0.45">
      <c r="A103" s="46" t="s">
        <v>273</v>
      </c>
      <c r="B103" s="46" t="s">
        <v>274</v>
      </c>
      <c r="C103" s="77">
        <v>210099.3</v>
      </c>
      <c r="D103" s="77">
        <v>205062</v>
      </c>
      <c r="E103" s="78">
        <v>5037.3</v>
      </c>
    </row>
    <row r="104" spans="1:5" ht="14.25" x14ac:dyDescent="0.45">
      <c r="A104" s="46" t="s">
        <v>275</v>
      </c>
      <c r="B104" s="46" t="s">
        <v>276</v>
      </c>
      <c r="C104" s="77">
        <v>121538.67</v>
      </c>
      <c r="D104" s="77">
        <v>122699.57</v>
      </c>
      <c r="E104" s="78">
        <v>-1160.9000000000001</v>
      </c>
    </row>
    <row r="105" spans="1:5" ht="14.25" x14ac:dyDescent="0.45">
      <c r="A105" s="46" t="s">
        <v>277</v>
      </c>
      <c r="B105" s="46" t="s">
        <v>278</v>
      </c>
      <c r="C105" s="77">
        <v>1001166.72</v>
      </c>
      <c r="D105" s="77">
        <v>885318</v>
      </c>
      <c r="E105" s="78">
        <v>115848.72</v>
      </c>
    </row>
    <row r="106" spans="1:5" ht="14.25" x14ac:dyDescent="0.45">
      <c r="A106" s="46" t="s">
        <v>279</v>
      </c>
      <c r="B106" s="46" t="s">
        <v>280</v>
      </c>
      <c r="C106" s="77">
        <v>549504.97</v>
      </c>
      <c r="D106" s="77">
        <v>548064.49</v>
      </c>
      <c r="E106" s="78">
        <v>1440.48</v>
      </c>
    </row>
    <row r="107" spans="1:5" ht="14.25" x14ac:dyDescent="0.45">
      <c r="A107" s="46" t="s">
        <v>281</v>
      </c>
      <c r="B107" s="46" t="s">
        <v>282</v>
      </c>
      <c r="C107" s="77">
        <v>380228.84</v>
      </c>
      <c r="D107" s="77">
        <v>366659</v>
      </c>
      <c r="E107" s="78">
        <v>13569.84</v>
      </c>
    </row>
    <row r="108" spans="1:5" ht="14.25" x14ac:dyDescent="0.45">
      <c r="A108" s="46" t="s">
        <v>283</v>
      </c>
      <c r="B108" s="46" t="s">
        <v>284</v>
      </c>
      <c r="C108" s="77">
        <v>60094.6</v>
      </c>
      <c r="D108" s="77">
        <v>61861</v>
      </c>
      <c r="E108" s="78">
        <v>-1766.4</v>
      </c>
    </row>
    <row r="109" spans="1:5" ht="14.25" x14ac:dyDescent="0.45">
      <c r="A109" s="46" t="s">
        <v>285</v>
      </c>
      <c r="B109" s="46" t="s">
        <v>286</v>
      </c>
      <c r="C109" s="77">
        <v>381110.31</v>
      </c>
      <c r="D109" s="77">
        <v>365619.52</v>
      </c>
      <c r="E109" s="78">
        <v>15490.79</v>
      </c>
    </row>
    <row r="110" spans="1:5" ht="14.25" x14ac:dyDescent="0.45">
      <c r="A110" s="46" t="s">
        <v>287</v>
      </c>
      <c r="B110" s="46" t="s">
        <v>288</v>
      </c>
      <c r="C110" s="77">
        <v>917338.05</v>
      </c>
      <c r="D110" s="77">
        <v>896942.36</v>
      </c>
      <c r="E110" s="78">
        <v>20395.689999999999</v>
      </c>
    </row>
    <row r="111" spans="1:5" ht="14.25" x14ac:dyDescent="0.45">
      <c r="A111" s="46" t="s">
        <v>289</v>
      </c>
      <c r="B111" s="46" t="s">
        <v>290</v>
      </c>
      <c r="C111" s="77">
        <v>147957.25</v>
      </c>
      <c r="D111" s="77">
        <v>116322</v>
      </c>
      <c r="E111" s="78">
        <v>31635.25</v>
      </c>
    </row>
    <row r="112" spans="1:5" ht="14.25" x14ac:dyDescent="0.45">
      <c r="A112" s="46" t="s">
        <v>291</v>
      </c>
      <c r="B112" s="46" t="s">
        <v>292</v>
      </c>
      <c r="C112" s="77">
        <v>952831.27</v>
      </c>
      <c r="D112" s="77">
        <v>887229.11</v>
      </c>
      <c r="E112" s="78">
        <v>65602.16</v>
      </c>
    </row>
    <row r="113" spans="1:5" ht="14.25" x14ac:dyDescent="0.45">
      <c r="A113" s="46" t="s">
        <v>293</v>
      </c>
      <c r="B113" s="46" t="s">
        <v>294</v>
      </c>
      <c r="C113" s="77">
        <v>834848.53</v>
      </c>
      <c r="D113" s="77">
        <v>815482.2</v>
      </c>
      <c r="E113" s="78">
        <v>19366.330000000002</v>
      </c>
    </row>
    <row r="114" spans="1:5" ht="14.25" x14ac:dyDescent="0.45">
      <c r="A114" s="46" t="s">
        <v>295</v>
      </c>
      <c r="B114" s="46" t="s">
        <v>296</v>
      </c>
      <c r="C114" s="77">
        <v>22934.92</v>
      </c>
      <c r="D114" s="77">
        <v>3072.6</v>
      </c>
      <c r="E114" s="78">
        <v>19862.32</v>
      </c>
    </row>
    <row r="115" spans="1:5" ht="14.25" x14ac:dyDescent="0.45">
      <c r="A115" s="46" t="s">
        <v>297</v>
      </c>
      <c r="B115" s="46" t="s">
        <v>298</v>
      </c>
      <c r="C115" s="77">
        <v>113220.85</v>
      </c>
      <c r="D115" s="77">
        <v>107846</v>
      </c>
      <c r="E115" s="78">
        <v>5374.85</v>
      </c>
    </row>
    <row r="116" spans="1:5" ht="14.25" x14ac:dyDescent="0.45">
      <c r="A116" s="46" t="s">
        <v>299</v>
      </c>
      <c r="B116" s="46" t="s">
        <v>300</v>
      </c>
      <c r="C116" s="77">
        <v>207945.5</v>
      </c>
      <c r="D116" s="77">
        <v>185543</v>
      </c>
      <c r="E116" s="78">
        <v>22402.5</v>
      </c>
    </row>
    <row r="117" spans="1:5" ht="14.25" x14ac:dyDescent="0.45">
      <c r="A117" s="46" t="s">
        <v>301</v>
      </c>
      <c r="B117" s="46" t="s">
        <v>302</v>
      </c>
      <c r="C117" s="77">
        <v>333911.53000000003</v>
      </c>
      <c r="D117" s="77">
        <v>309318</v>
      </c>
      <c r="E117" s="78">
        <v>24593.53</v>
      </c>
    </row>
    <row r="118" spans="1:5" ht="14.25" x14ac:dyDescent="0.45">
      <c r="A118" s="46" t="s">
        <v>303</v>
      </c>
      <c r="B118" s="46" t="s">
        <v>304</v>
      </c>
      <c r="C118" s="77">
        <v>137735.5</v>
      </c>
      <c r="D118" s="77">
        <v>137629</v>
      </c>
      <c r="E118" s="78">
        <v>106.5</v>
      </c>
    </row>
    <row r="119" spans="1:5" ht="14.25" x14ac:dyDescent="0.45">
      <c r="A119" s="46" t="s">
        <v>305</v>
      </c>
      <c r="B119" s="46" t="s">
        <v>306</v>
      </c>
      <c r="C119" s="77">
        <v>76611.5</v>
      </c>
      <c r="D119" s="77">
        <v>76064</v>
      </c>
      <c r="E119" s="78">
        <v>547.5</v>
      </c>
    </row>
    <row r="120" spans="1:5" ht="14.25" x14ac:dyDescent="0.45">
      <c r="A120" s="46" t="s">
        <v>307</v>
      </c>
      <c r="B120" s="46" t="s">
        <v>308</v>
      </c>
      <c r="C120" s="77">
        <v>61950</v>
      </c>
      <c r="D120" s="77">
        <v>56477.8</v>
      </c>
      <c r="E120" s="78">
        <v>5472.2</v>
      </c>
    </row>
    <row r="121" spans="1:5" ht="14.25" x14ac:dyDescent="0.45">
      <c r="A121" s="46" t="s">
        <v>309</v>
      </c>
      <c r="B121" s="46" t="s">
        <v>310</v>
      </c>
      <c r="C121" s="77">
        <v>335950.27</v>
      </c>
      <c r="D121" s="77">
        <v>278753.38</v>
      </c>
      <c r="E121" s="78">
        <v>57196.89</v>
      </c>
    </row>
    <row r="122" spans="1:5" ht="14.25" x14ac:dyDescent="0.45">
      <c r="A122" s="46" t="s">
        <v>311</v>
      </c>
      <c r="B122" s="46" t="s">
        <v>312</v>
      </c>
      <c r="C122" s="77">
        <v>0</v>
      </c>
      <c r="D122" s="77">
        <v>25552.639999999999</v>
      </c>
      <c r="E122" s="78">
        <v>-25552.639999999999</v>
      </c>
    </row>
    <row r="123" spans="1:5" ht="14.25" x14ac:dyDescent="0.45">
      <c r="A123" s="46" t="s">
        <v>313</v>
      </c>
      <c r="B123" s="46" t="s">
        <v>314</v>
      </c>
      <c r="C123" s="77">
        <v>43428.5</v>
      </c>
      <c r="D123" s="77">
        <v>43773.3</v>
      </c>
      <c r="E123" s="78">
        <v>-344.8</v>
      </c>
    </row>
    <row r="124" spans="1:5" ht="14.25" x14ac:dyDescent="0.45">
      <c r="A124" s="46" t="s">
        <v>315</v>
      </c>
      <c r="B124" s="46" t="s">
        <v>316</v>
      </c>
      <c r="C124" s="77">
        <v>35942.1</v>
      </c>
      <c r="D124" s="77">
        <v>36316.800000000003</v>
      </c>
      <c r="E124" s="78">
        <v>-374.7</v>
      </c>
    </row>
    <row r="125" spans="1:5" ht="14.25" x14ac:dyDescent="0.45">
      <c r="A125" s="46" t="s">
        <v>317</v>
      </c>
      <c r="B125" s="46" t="s">
        <v>318</v>
      </c>
      <c r="C125" s="77">
        <v>55116.92</v>
      </c>
      <c r="D125" s="77">
        <v>80512.679999999993</v>
      </c>
      <c r="E125" s="78">
        <v>-25395.759999999998</v>
      </c>
    </row>
    <row r="126" spans="1:5" ht="14.25" x14ac:dyDescent="0.45">
      <c r="A126" s="46" t="s">
        <v>319</v>
      </c>
      <c r="B126" s="46" t="s">
        <v>320</v>
      </c>
      <c r="C126" s="77">
        <v>65962.3</v>
      </c>
      <c r="D126" s="77">
        <v>66220.100000000006</v>
      </c>
      <c r="E126" s="78">
        <v>-257.8</v>
      </c>
    </row>
    <row r="127" spans="1:5" ht="14.25" x14ac:dyDescent="0.45">
      <c r="A127" s="46" t="s">
        <v>321</v>
      </c>
      <c r="B127" s="46" t="s">
        <v>322</v>
      </c>
      <c r="C127" s="77">
        <v>60742.28</v>
      </c>
      <c r="D127" s="77">
        <v>60242.400000000001</v>
      </c>
      <c r="E127" s="78">
        <v>499.88</v>
      </c>
    </row>
    <row r="128" spans="1:5" ht="14.25" x14ac:dyDescent="0.45">
      <c r="A128" s="46" t="s">
        <v>323</v>
      </c>
      <c r="B128" s="46" t="s">
        <v>324</v>
      </c>
      <c r="C128" s="77">
        <v>91575.73</v>
      </c>
      <c r="D128" s="77">
        <v>74596.47</v>
      </c>
      <c r="E128" s="78">
        <v>16979.259999999998</v>
      </c>
    </row>
    <row r="129" spans="1:5" ht="14.25" x14ac:dyDescent="0.45">
      <c r="A129" s="46" t="s">
        <v>325</v>
      </c>
      <c r="B129" s="46" t="s">
        <v>326</v>
      </c>
      <c r="C129" s="77">
        <v>15095</v>
      </c>
      <c r="D129" s="77">
        <v>1783.25</v>
      </c>
      <c r="E129" s="78">
        <v>13311.75</v>
      </c>
    </row>
    <row r="130" spans="1:5" ht="14.25" x14ac:dyDescent="0.45">
      <c r="A130" s="46" t="s">
        <v>327</v>
      </c>
      <c r="B130" s="46" t="s">
        <v>328</v>
      </c>
      <c r="C130" s="77">
        <v>193485.25</v>
      </c>
      <c r="D130" s="77">
        <v>192743.24</v>
      </c>
      <c r="E130" s="78">
        <v>742.01</v>
      </c>
    </row>
    <row r="131" spans="1:5" ht="14.25" x14ac:dyDescent="0.45">
      <c r="A131" s="46" t="s">
        <v>329</v>
      </c>
      <c r="B131" s="46" t="s">
        <v>330</v>
      </c>
      <c r="C131" s="77">
        <v>10000</v>
      </c>
      <c r="D131" s="77">
        <v>86.11</v>
      </c>
      <c r="E131" s="78">
        <v>9913.89</v>
      </c>
    </row>
    <row r="132" spans="1:5" ht="14.25" x14ac:dyDescent="0.45">
      <c r="A132" s="46" t="s">
        <v>331</v>
      </c>
      <c r="B132" s="46" t="s">
        <v>332</v>
      </c>
      <c r="C132" s="77">
        <v>97753.05</v>
      </c>
      <c r="D132" s="77">
        <v>64821.2</v>
      </c>
      <c r="E132" s="78">
        <v>32931.85</v>
      </c>
    </row>
    <row r="133" spans="1:5" ht="14.25" x14ac:dyDescent="0.45">
      <c r="A133" s="46" t="s">
        <v>333</v>
      </c>
      <c r="B133" s="46" t="s">
        <v>334</v>
      </c>
      <c r="C133" s="77">
        <v>55018.05</v>
      </c>
      <c r="D133" s="77">
        <v>55368.05</v>
      </c>
      <c r="E133" s="78">
        <v>-350</v>
      </c>
    </row>
    <row r="134" spans="1:5" ht="14.25" x14ac:dyDescent="0.45">
      <c r="A134" s="46" t="s">
        <v>335</v>
      </c>
      <c r="B134" s="46" t="s">
        <v>336</v>
      </c>
      <c r="C134" s="77">
        <v>55113.22</v>
      </c>
      <c r="D134" s="77">
        <v>29131.599999999999</v>
      </c>
      <c r="E134" s="78">
        <v>25981.62</v>
      </c>
    </row>
    <row r="135" spans="1:5" ht="14.25" x14ac:dyDescent="0.45">
      <c r="A135" s="46" t="s">
        <v>337</v>
      </c>
      <c r="B135" s="46" t="s">
        <v>338</v>
      </c>
      <c r="C135" s="77">
        <v>528096.77</v>
      </c>
      <c r="D135" s="77">
        <v>536798.65</v>
      </c>
      <c r="E135" s="78">
        <v>-8701.8799999999992</v>
      </c>
    </row>
    <row r="136" spans="1:5" ht="14.25" x14ac:dyDescent="0.45">
      <c r="A136" s="46" t="s">
        <v>339</v>
      </c>
      <c r="B136" s="46" t="s">
        <v>340</v>
      </c>
      <c r="C136" s="77">
        <v>72015</v>
      </c>
      <c r="D136" s="77">
        <v>51022.37</v>
      </c>
      <c r="E136" s="78">
        <v>20992.63</v>
      </c>
    </row>
    <row r="137" spans="1:5" ht="14.25" x14ac:dyDescent="0.45">
      <c r="A137" s="46" t="s">
        <v>341</v>
      </c>
      <c r="B137" s="46" t="s">
        <v>342</v>
      </c>
      <c r="C137" s="77">
        <v>16228</v>
      </c>
      <c r="D137" s="77">
        <v>12325</v>
      </c>
      <c r="E137" s="78">
        <v>3903</v>
      </c>
    </row>
    <row r="138" spans="1:5" ht="14.25" x14ac:dyDescent="0.45">
      <c r="A138" s="46" t="s">
        <v>343</v>
      </c>
      <c r="B138" s="46" t="s">
        <v>344</v>
      </c>
      <c r="C138" s="77">
        <v>60501.85</v>
      </c>
      <c r="D138" s="77">
        <v>58077.13</v>
      </c>
      <c r="E138" s="78">
        <v>2424.7199999999998</v>
      </c>
    </row>
    <row r="139" spans="1:5" ht="14.25" x14ac:dyDescent="0.45">
      <c r="A139" s="46" t="s">
        <v>345</v>
      </c>
      <c r="B139" s="46" t="s">
        <v>346</v>
      </c>
      <c r="C139" s="77">
        <v>855440.05</v>
      </c>
      <c r="D139" s="77">
        <v>803036.35</v>
      </c>
      <c r="E139" s="78">
        <v>52403.7</v>
      </c>
    </row>
    <row r="140" spans="1:5" ht="14.25" x14ac:dyDescent="0.45">
      <c r="A140" s="46" t="s">
        <v>347</v>
      </c>
      <c r="B140" s="46" t="s">
        <v>348</v>
      </c>
      <c r="C140" s="77">
        <v>32989.97</v>
      </c>
      <c r="D140" s="77">
        <v>73383.839999999997</v>
      </c>
      <c r="E140" s="78">
        <v>-40393.870000000003</v>
      </c>
    </row>
    <row r="141" spans="1:5" ht="14.25" x14ac:dyDescent="0.45">
      <c r="A141" s="46" t="s">
        <v>349</v>
      </c>
      <c r="B141" s="46" t="s">
        <v>350</v>
      </c>
      <c r="C141" s="77">
        <v>14962</v>
      </c>
      <c r="D141" s="77">
        <v>17760.84</v>
      </c>
      <c r="E141" s="78">
        <v>-2798.84</v>
      </c>
    </row>
    <row r="142" spans="1:5" ht="14.25" x14ac:dyDescent="0.45">
      <c r="A142" s="46" t="s">
        <v>351</v>
      </c>
      <c r="B142" s="46" t="s">
        <v>352</v>
      </c>
      <c r="C142" s="77">
        <v>74098.990000000005</v>
      </c>
      <c r="D142" s="77">
        <v>74666.259999999995</v>
      </c>
      <c r="E142" s="78">
        <v>-567.27</v>
      </c>
    </row>
    <row r="143" spans="1:5" ht="14.25" x14ac:dyDescent="0.45">
      <c r="A143" s="46" t="s">
        <v>353</v>
      </c>
      <c r="B143" s="46" t="s">
        <v>354</v>
      </c>
      <c r="C143" s="77">
        <v>543410.06999999995</v>
      </c>
      <c r="D143" s="77">
        <v>486341.52</v>
      </c>
      <c r="E143" s="78">
        <v>57068.55</v>
      </c>
    </row>
    <row r="144" spans="1:5" ht="14.25" x14ac:dyDescent="0.45">
      <c r="A144" s="46" t="s">
        <v>355</v>
      </c>
      <c r="B144" s="46" t="s">
        <v>356</v>
      </c>
      <c r="C144" s="77">
        <v>65001</v>
      </c>
      <c r="D144" s="77">
        <v>75445.440000000002</v>
      </c>
      <c r="E144" s="78">
        <v>-10444.44</v>
      </c>
    </row>
    <row r="145" spans="1:5" ht="14.25" x14ac:dyDescent="0.45">
      <c r="A145" s="46" t="s">
        <v>357</v>
      </c>
      <c r="B145" s="46" t="s">
        <v>358</v>
      </c>
      <c r="C145" s="77">
        <v>18314</v>
      </c>
      <c r="D145" s="77">
        <v>14877.34</v>
      </c>
      <c r="E145" s="78">
        <v>3436.66</v>
      </c>
    </row>
    <row r="146" spans="1:5" ht="14.25" x14ac:dyDescent="0.45">
      <c r="A146" s="46" t="s">
        <v>359</v>
      </c>
      <c r="B146" s="46" t="s">
        <v>360</v>
      </c>
      <c r="C146" s="77">
        <v>651364.48</v>
      </c>
      <c r="D146" s="77">
        <v>564697.23</v>
      </c>
      <c r="E146" s="78">
        <v>86667.25</v>
      </c>
    </row>
    <row r="147" spans="1:5" ht="14.25" x14ac:dyDescent="0.45">
      <c r="A147" s="46" t="s">
        <v>361</v>
      </c>
      <c r="B147" s="46" t="s">
        <v>362</v>
      </c>
      <c r="C147" s="77">
        <v>19516</v>
      </c>
      <c r="D147" s="77">
        <v>38179.050000000003</v>
      </c>
      <c r="E147" s="78">
        <v>-18663.05</v>
      </c>
    </row>
    <row r="148" spans="1:5" ht="14.25" x14ac:dyDescent="0.45">
      <c r="A148" s="46" t="s">
        <v>363</v>
      </c>
      <c r="B148" s="46" t="s">
        <v>364</v>
      </c>
      <c r="C148" s="77">
        <v>19340</v>
      </c>
      <c r="D148" s="77">
        <v>16415.330000000002</v>
      </c>
      <c r="E148" s="78">
        <v>2924.67</v>
      </c>
    </row>
    <row r="149" spans="1:5" ht="14.25" x14ac:dyDescent="0.45">
      <c r="A149" s="46" t="s">
        <v>365</v>
      </c>
      <c r="B149" s="46" t="s">
        <v>366</v>
      </c>
      <c r="C149" s="77">
        <v>15000</v>
      </c>
      <c r="D149" s="77">
        <v>1259.51</v>
      </c>
      <c r="E149" s="78">
        <v>13740.49</v>
      </c>
    </row>
    <row r="150" spans="1:5" ht="14.25" x14ac:dyDescent="0.45">
      <c r="A150" s="46" t="s">
        <v>367</v>
      </c>
      <c r="B150" s="46" t="s">
        <v>368</v>
      </c>
      <c r="C150" s="77">
        <v>578798.81000000006</v>
      </c>
      <c r="D150" s="77">
        <v>474170.18</v>
      </c>
      <c r="E150" s="78">
        <v>104628.63</v>
      </c>
    </row>
    <row r="151" spans="1:5" ht="14.25" x14ac:dyDescent="0.45">
      <c r="A151" s="46" t="s">
        <v>369</v>
      </c>
      <c r="B151" s="46" t="s">
        <v>370</v>
      </c>
      <c r="C151" s="77">
        <v>38687.14</v>
      </c>
      <c r="D151" s="77">
        <v>40632</v>
      </c>
      <c r="E151" s="78">
        <v>-1944.86</v>
      </c>
    </row>
    <row r="152" spans="1:5" ht="14.25" x14ac:dyDescent="0.45">
      <c r="A152" s="46" t="s">
        <v>371</v>
      </c>
      <c r="B152" s="46" t="s">
        <v>372</v>
      </c>
      <c r="C152" s="77">
        <v>25000</v>
      </c>
      <c r="D152" s="77">
        <v>316.14</v>
      </c>
      <c r="E152" s="78">
        <v>24683.86</v>
      </c>
    </row>
    <row r="153" spans="1:5" ht="14.25" x14ac:dyDescent="0.45">
      <c r="A153" s="46" t="s">
        <v>373</v>
      </c>
      <c r="B153" s="46" t="s">
        <v>374</v>
      </c>
      <c r="C153" s="77">
        <v>30594.35</v>
      </c>
      <c r="D153" s="77">
        <v>30594.35</v>
      </c>
      <c r="E153" s="78">
        <v>0</v>
      </c>
    </row>
    <row r="154" spans="1:5" ht="14.25" x14ac:dyDescent="0.45">
      <c r="A154" s="46" t="s">
        <v>375</v>
      </c>
      <c r="B154" s="46" t="s">
        <v>376</v>
      </c>
      <c r="C154" s="77">
        <v>1065231.54</v>
      </c>
      <c r="D154" s="77">
        <v>977968.8</v>
      </c>
      <c r="E154" s="78">
        <v>87262.74</v>
      </c>
    </row>
    <row r="155" spans="1:5" ht="14.25" x14ac:dyDescent="0.45">
      <c r="A155" s="46" t="s">
        <v>377</v>
      </c>
      <c r="B155" s="46" t="s">
        <v>378</v>
      </c>
      <c r="C155" s="77">
        <v>73439</v>
      </c>
      <c r="D155" s="77">
        <v>13188.89</v>
      </c>
      <c r="E155" s="78">
        <v>60250.11</v>
      </c>
    </row>
    <row r="156" spans="1:5" ht="14.25" x14ac:dyDescent="0.45">
      <c r="A156" s="46" t="s">
        <v>379</v>
      </c>
      <c r="B156" s="46" t="s">
        <v>380</v>
      </c>
      <c r="C156" s="77">
        <v>17408</v>
      </c>
      <c r="D156" s="77">
        <v>20150.82</v>
      </c>
      <c r="E156" s="78">
        <v>-2742.82</v>
      </c>
    </row>
    <row r="157" spans="1:5" ht="14.25" x14ac:dyDescent="0.45">
      <c r="A157" s="46" t="s">
        <v>381</v>
      </c>
      <c r="B157" s="46" t="s">
        <v>382</v>
      </c>
      <c r="C157" s="77">
        <v>5132</v>
      </c>
      <c r="D157" s="77">
        <v>5132</v>
      </c>
      <c r="E157" s="78">
        <v>0</v>
      </c>
    </row>
    <row r="158" spans="1:5" ht="14.25" x14ac:dyDescent="0.45">
      <c r="A158" s="46" t="s">
        <v>383</v>
      </c>
      <c r="B158" s="46" t="s">
        <v>384</v>
      </c>
      <c r="C158" s="77">
        <v>185296.69</v>
      </c>
      <c r="D158" s="77">
        <v>180639.85</v>
      </c>
      <c r="E158" s="78">
        <v>4656.84</v>
      </c>
    </row>
    <row r="159" spans="1:5" ht="14.25" x14ac:dyDescent="0.45">
      <c r="A159" s="46" t="s">
        <v>385</v>
      </c>
      <c r="B159" s="46" t="s">
        <v>386</v>
      </c>
      <c r="C159" s="77">
        <v>67331.100000000006</v>
      </c>
      <c r="D159" s="77">
        <v>67331</v>
      </c>
      <c r="E159" s="78">
        <v>0.1</v>
      </c>
    </row>
    <row r="160" spans="1:5" ht="14.25" x14ac:dyDescent="0.45">
      <c r="A160" s="46" t="s">
        <v>387</v>
      </c>
      <c r="B160" s="46" t="s">
        <v>388</v>
      </c>
      <c r="C160" s="77">
        <v>53090.400000000001</v>
      </c>
      <c r="D160" s="77">
        <v>53092.26</v>
      </c>
      <c r="E160" s="78">
        <v>-1.86</v>
      </c>
    </row>
    <row r="161" spans="1:5" ht="14.25" x14ac:dyDescent="0.45">
      <c r="A161" s="46" t="s">
        <v>389</v>
      </c>
      <c r="B161" s="46" t="s">
        <v>390</v>
      </c>
      <c r="C161" s="77">
        <v>58988.800000000003</v>
      </c>
      <c r="D161" s="77">
        <v>58802.400000000001</v>
      </c>
      <c r="E161" s="78">
        <v>186.4</v>
      </c>
    </row>
    <row r="162" spans="1:5" ht="14.25" x14ac:dyDescent="0.45">
      <c r="A162" s="46" t="s">
        <v>391</v>
      </c>
      <c r="B162" s="46" t="s">
        <v>392</v>
      </c>
      <c r="C162" s="77">
        <v>82975</v>
      </c>
      <c r="D162" s="77">
        <v>81808.509999999995</v>
      </c>
      <c r="E162" s="78">
        <v>1166.49</v>
      </c>
    </row>
    <row r="163" spans="1:5" ht="14.25" x14ac:dyDescent="0.45">
      <c r="A163" s="46" t="s">
        <v>393</v>
      </c>
      <c r="B163" s="46" t="s">
        <v>394</v>
      </c>
      <c r="C163" s="77">
        <v>44611.67</v>
      </c>
      <c r="D163" s="77">
        <v>40194.5</v>
      </c>
      <c r="E163" s="78">
        <v>4417.17</v>
      </c>
    </row>
    <row r="164" spans="1:5" ht="14.25" x14ac:dyDescent="0.45">
      <c r="A164" s="46" t="s">
        <v>395</v>
      </c>
      <c r="B164" s="46" t="s">
        <v>396</v>
      </c>
      <c r="C164" s="77">
        <v>28262.5</v>
      </c>
      <c r="D164" s="77">
        <v>28262.5</v>
      </c>
      <c r="E164" s="78">
        <v>0</v>
      </c>
    </row>
    <row r="165" spans="1:5" ht="14.25" x14ac:dyDescent="0.45">
      <c r="A165" s="46" t="s">
        <v>397</v>
      </c>
      <c r="B165" s="46" t="s">
        <v>398</v>
      </c>
      <c r="C165" s="77">
        <v>70384.56</v>
      </c>
      <c r="D165" s="77">
        <v>68393.3</v>
      </c>
      <c r="E165" s="78">
        <v>1991.26</v>
      </c>
    </row>
    <row r="166" spans="1:5" ht="14.25" x14ac:dyDescent="0.45">
      <c r="A166" s="46" t="s">
        <v>399</v>
      </c>
      <c r="B166" s="46" t="s">
        <v>400</v>
      </c>
      <c r="C166" s="77">
        <v>95796.38</v>
      </c>
      <c r="D166" s="77">
        <v>95778.38</v>
      </c>
      <c r="E166" s="78">
        <v>18</v>
      </c>
    </row>
    <row r="167" spans="1:5" ht="14.25" x14ac:dyDescent="0.45">
      <c r="A167" s="46" t="s">
        <v>401</v>
      </c>
      <c r="B167" s="46" t="s">
        <v>402</v>
      </c>
      <c r="C167" s="77">
        <v>116857.51</v>
      </c>
      <c r="D167" s="77">
        <v>115245.75999999999</v>
      </c>
      <c r="E167" s="78">
        <v>1611.75</v>
      </c>
    </row>
    <row r="168" spans="1:5" ht="14.25" x14ac:dyDescent="0.45">
      <c r="A168" s="46" t="s">
        <v>403</v>
      </c>
      <c r="B168" s="46" t="s">
        <v>404</v>
      </c>
      <c r="C168" s="77">
        <v>88323.5</v>
      </c>
      <c r="D168" s="77">
        <v>92161.24</v>
      </c>
      <c r="E168" s="78">
        <v>-3837.74</v>
      </c>
    </row>
    <row r="169" spans="1:5" ht="14.25" x14ac:dyDescent="0.45">
      <c r="A169" s="46" t="s">
        <v>405</v>
      </c>
      <c r="B169" s="46" t="s">
        <v>406</v>
      </c>
      <c r="C169" s="77">
        <v>92450.63</v>
      </c>
      <c r="D169" s="77">
        <v>84551.35</v>
      </c>
      <c r="E169" s="78">
        <v>7899.28</v>
      </c>
    </row>
    <row r="170" spans="1:5" ht="14.25" x14ac:dyDescent="0.45">
      <c r="A170" s="46" t="s">
        <v>407</v>
      </c>
      <c r="B170" s="46" t="s">
        <v>408</v>
      </c>
      <c r="C170" s="77">
        <v>30881.25</v>
      </c>
      <c r="D170" s="77">
        <v>30881.25</v>
      </c>
      <c r="E170" s="78">
        <v>0</v>
      </c>
    </row>
    <row r="171" spans="1:5" ht="14.25" x14ac:dyDescent="0.45">
      <c r="A171" s="46" t="s">
        <v>409</v>
      </c>
      <c r="B171" s="46" t="s">
        <v>410</v>
      </c>
      <c r="C171" s="77">
        <v>91050</v>
      </c>
      <c r="D171" s="77">
        <v>86473.67</v>
      </c>
      <c r="E171" s="78">
        <v>4576.33</v>
      </c>
    </row>
    <row r="172" spans="1:5" ht="14.25" x14ac:dyDescent="0.45">
      <c r="A172" s="46" t="s">
        <v>411</v>
      </c>
      <c r="B172" s="46" t="s">
        <v>412</v>
      </c>
      <c r="C172" s="77">
        <v>66114.17</v>
      </c>
      <c r="D172" s="77">
        <v>66510.75</v>
      </c>
      <c r="E172" s="78">
        <v>-396.58</v>
      </c>
    </row>
    <row r="173" spans="1:5" ht="14.25" x14ac:dyDescent="0.45">
      <c r="A173" s="46" t="s">
        <v>413</v>
      </c>
      <c r="B173" s="46" t="s">
        <v>414</v>
      </c>
      <c r="C173" s="77">
        <v>168637.68</v>
      </c>
      <c r="D173" s="77">
        <v>155557.53</v>
      </c>
      <c r="E173" s="78">
        <v>13080.15</v>
      </c>
    </row>
    <row r="174" spans="1:5" ht="14.25" x14ac:dyDescent="0.45">
      <c r="A174" s="46" t="s">
        <v>415</v>
      </c>
      <c r="B174" s="46" t="s">
        <v>416</v>
      </c>
      <c r="C174" s="77">
        <v>210225.6</v>
      </c>
      <c r="D174" s="77">
        <v>209204</v>
      </c>
      <c r="E174" s="78">
        <v>1021.6</v>
      </c>
    </row>
    <row r="175" spans="1:5" ht="14.25" x14ac:dyDescent="0.45">
      <c r="A175" s="46" t="s">
        <v>417</v>
      </c>
      <c r="B175" s="46" t="s">
        <v>418</v>
      </c>
      <c r="C175" s="77">
        <v>6000</v>
      </c>
      <c r="D175" s="77">
        <v>2180</v>
      </c>
      <c r="E175" s="78">
        <v>3820</v>
      </c>
    </row>
    <row r="176" spans="1:5" ht="14.25" x14ac:dyDescent="0.45">
      <c r="A176" s="46" t="s">
        <v>419</v>
      </c>
      <c r="B176" s="46" t="s">
        <v>420</v>
      </c>
      <c r="C176" s="77">
        <v>120248.4</v>
      </c>
      <c r="D176" s="77">
        <v>110356.8</v>
      </c>
      <c r="E176" s="78">
        <v>9891.6</v>
      </c>
    </row>
    <row r="177" spans="1:5" ht="14.25" x14ac:dyDescent="0.45">
      <c r="A177" s="46" t="s">
        <v>421</v>
      </c>
      <c r="B177" s="46" t="s">
        <v>422</v>
      </c>
      <c r="C177" s="77">
        <v>131539.20000000001</v>
      </c>
      <c r="D177" s="77">
        <v>130907.34</v>
      </c>
      <c r="E177" s="78">
        <v>631.86</v>
      </c>
    </row>
    <row r="178" spans="1:5" ht="14.25" x14ac:dyDescent="0.45">
      <c r="A178" s="46" t="s">
        <v>423</v>
      </c>
      <c r="B178" s="46" t="s">
        <v>424</v>
      </c>
      <c r="C178" s="77">
        <v>206544</v>
      </c>
      <c r="D178" s="77">
        <v>207320.8</v>
      </c>
      <c r="E178" s="78">
        <v>-776.8</v>
      </c>
    </row>
    <row r="179" spans="1:5" ht="14.25" x14ac:dyDescent="0.45">
      <c r="A179" s="46" t="s">
        <v>425</v>
      </c>
      <c r="B179" s="46" t="s">
        <v>426</v>
      </c>
      <c r="C179" s="77">
        <v>183248</v>
      </c>
      <c r="D179" s="77">
        <v>157152.16</v>
      </c>
      <c r="E179" s="78">
        <v>26095.84</v>
      </c>
    </row>
    <row r="180" spans="1:5" ht="14.25" x14ac:dyDescent="0.45">
      <c r="A180" s="46" t="s">
        <v>427</v>
      </c>
      <c r="B180" s="46" t="s">
        <v>428</v>
      </c>
      <c r="C180" s="77">
        <v>306580</v>
      </c>
      <c r="D180" s="77">
        <v>281210.90999999997</v>
      </c>
      <c r="E180" s="78">
        <v>25369.09</v>
      </c>
    </row>
    <row r="181" spans="1:5" ht="14.25" x14ac:dyDescent="0.45">
      <c r="A181" s="46" t="s">
        <v>429</v>
      </c>
      <c r="B181" s="46" t="s">
        <v>430</v>
      </c>
      <c r="C181" s="77">
        <v>271021.59999999998</v>
      </c>
      <c r="D181" s="77">
        <v>263023.2</v>
      </c>
      <c r="E181" s="78">
        <v>7998.4</v>
      </c>
    </row>
    <row r="182" spans="1:5" ht="14.25" x14ac:dyDescent="0.45">
      <c r="A182" s="46" t="s">
        <v>431</v>
      </c>
      <c r="B182" s="46" t="s">
        <v>432</v>
      </c>
      <c r="C182" s="77">
        <v>325301.59999999998</v>
      </c>
      <c r="D182" s="77">
        <v>263866.76</v>
      </c>
      <c r="E182" s="78">
        <v>61434.84</v>
      </c>
    </row>
    <row r="183" spans="1:5" ht="14.25" x14ac:dyDescent="0.45">
      <c r="A183" s="46" t="s">
        <v>433</v>
      </c>
      <c r="B183" s="46" t="s">
        <v>434</v>
      </c>
      <c r="C183" s="77">
        <v>10456</v>
      </c>
      <c r="D183" s="77">
        <v>9464.76</v>
      </c>
      <c r="E183" s="78">
        <v>991.24</v>
      </c>
    </row>
    <row r="184" spans="1:5" ht="14.25" x14ac:dyDescent="0.45">
      <c r="A184" s="46" t="s">
        <v>435</v>
      </c>
      <c r="B184" s="46" t="s">
        <v>436</v>
      </c>
      <c r="C184" s="77">
        <v>15000</v>
      </c>
      <c r="D184" s="77">
        <v>13250</v>
      </c>
      <c r="E184" s="78">
        <v>1750</v>
      </c>
    </row>
    <row r="185" spans="1:5" ht="14.25" x14ac:dyDescent="0.45">
      <c r="A185" s="46" t="s">
        <v>437</v>
      </c>
      <c r="B185" s="46" t="s">
        <v>438</v>
      </c>
      <c r="C185" s="77">
        <v>20056</v>
      </c>
      <c r="D185" s="77">
        <v>20383.09</v>
      </c>
      <c r="E185" s="78">
        <v>-327.08999999999997</v>
      </c>
    </row>
    <row r="186" spans="1:5" ht="14.25" x14ac:dyDescent="0.45">
      <c r="A186" s="46" t="s">
        <v>439</v>
      </c>
      <c r="B186" s="46" t="s">
        <v>440</v>
      </c>
      <c r="C186" s="77">
        <v>20000</v>
      </c>
      <c r="D186" s="77">
        <v>13305</v>
      </c>
      <c r="E186" s="78">
        <v>6695</v>
      </c>
    </row>
    <row r="187" spans="1:5" ht="14.25" x14ac:dyDescent="0.45">
      <c r="A187" s="46" t="s">
        <v>441</v>
      </c>
      <c r="B187" s="46" t="s">
        <v>442</v>
      </c>
      <c r="C187" s="77">
        <v>28885</v>
      </c>
      <c r="D187" s="77">
        <v>3492.25</v>
      </c>
      <c r="E187" s="78">
        <v>25392.75</v>
      </c>
    </row>
    <row r="188" spans="1:5" ht="14.25" x14ac:dyDescent="0.45">
      <c r="A188" s="46" t="s">
        <v>443</v>
      </c>
      <c r="B188" s="46" t="s">
        <v>444</v>
      </c>
      <c r="C188" s="77">
        <v>34315</v>
      </c>
      <c r="D188" s="77">
        <v>10620.34</v>
      </c>
      <c r="E188" s="78">
        <v>23694.66</v>
      </c>
    </row>
    <row r="189" spans="1:5" ht="14.25" x14ac:dyDescent="0.45">
      <c r="A189" s="46" t="s">
        <v>445</v>
      </c>
      <c r="B189" s="46" t="s">
        <v>446</v>
      </c>
      <c r="C189" s="77">
        <v>3610</v>
      </c>
      <c r="D189" s="77">
        <v>644.95000000000005</v>
      </c>
      <c r="E189" s="78">
        <v>2965.05</v>
      </c>
    </row>
    <row r="190" spans="1:5" ht="14.25" x14ac:dyDescent="0.45">
      <c r="A190" s="46" t="s">
        <v>447</v>
      </c>
      <c r="B190" s="46" t="s">
        <v>448</v>
      </c>
      <c r="C190" s="77">
        <v>4180</v>
      </c>
      <c r="D190" s="77">
        <v>520</v>
      </c>
      <c r="E190" s="78">
        <v>3660</v>
      </c>
    </row>
    <row r="191" spans="1:5" ht="14.25" x14ac:dyDescent="0.45">
      <c r="A191" s="46" t="s">
        <v>449</v>
      </c>
      <c r="B191" s="46" t="s">
        <v>450</v>
      </c>
      <c r="C191" s="77">
        <v>3610</v>
      </c>
      <c r="D191" s="77">
        <v>302.5</v>
      </c>
      <c r="E191" s="78">
        <v>3307.5</v>
      </c>
    </row>
    <row r="192" spans="1:5" ht="14.25" x14ac:dyDescent="0.45">
      <c r="A192" s="46" t="s">
        <v>451</v>
      </c>
      <c r="B192" s="46" t="s">
        <v>452</v>
      </c>
      <c r="C192" s="77">
        <v>4845</v>
      </c>
      <c r="D192" s="77">
        <v>255</v>
      </c>
      <c r="E192" s="78">
        <v>4590</v>
      </c>
    </row>
    <row r="193" spans="1:5" ht="14.25" x14ac:dyDescent="0.45">
      <c r="A193" s="46" t="s">
        <v>453</v>
      </c>
      <c r="B193" s="46" t="s">
        <v>454</v>
      </c>
      <c r="C193" s="77">
        <v>5500</v>
      </c>
      <c r="D193" s="77">
        <v>0</v>
      </c>
      <c r="E193" s="78">
        <v>5500</v>
      </c>
    </row>
    <row r="194" spans="1:5" ht="14.25" x14ac:dyDescent="0.45">
      <c r="A194" s="46" t="s">
        <v>455</v>
      </c>
      <c r="B194" s="46" t="s">
        <v>456</v>
      </c>
      <c r="C194" s="77">
        <v>9552</v>
      </c>
      <c r="D194" s="77">
        <v>730</v>
      </c>
      <c r="E194" s="78">
        <v>8822</v>
      </c>
    </row>
    <row r="195" spans="1:5" ht="14.25" x14ac:dyDescent="0.45">
      <c r="A195" s="46" t="s">
        <v>457</v>
      </c>
      <c r="B195" s="46" t="s">
        <v>458</v>
      </c>
      <c r="C195" s="77">
        <v>500</v>
      </c>
      <c r="D195" s="77">
        <v>616</v>
      </c>
      <c r="E195" s="78">
        <v>-116</v>
      </c>
    </row>
    <row r="196" spans="1:5" ht="14.25" x14ac:dyDescent="0.45">
      <c r="A196" s="46" t="s">
        <v>459</v>
      </c>
      <c r="B196" s="46" t="s">
        <v>460</v>
      </c>
      <c r="C196" s="77">
        <v>93200</v>
      </c>
      <c r="D196" s="77">
        <v>93617.84</v>
      </c>
      <c r="E196" s="78">
        <v>-417.84</v>
      </c>
    </row>
    <row r="197" spans="1:5" ht="14.25" x14ac:dyDescent="0.45">
      <c r="A197" s="46" t="s">
        <v>461</v>
      </c>
      <c r="B197" s="46" t="s">
        <v>462</v>
      </c>
      <c r="C197" s="77">
        <v>500</v>
      </c>
      <c r="D197" s="77">
        <v>3883</v>
      </c>
      <c r="E197" s="78">
        <v>-3383</v>
      </c>
    </row>
    <row r="198" spans="1:5" ht="14.25" x14ac:dyDescent="0.45">
      <c r="A198" s="46" t="s">
        <v>463</v>
      </c>
      <c r="B198" s="46" t="s">
        <v>464</v>
      </c>
      <c r="C198" s="77">
        <v>500</v>
      </c>
      <c r="D198" s="77">
        <v>0</v>
      </c>
      <c r="E198" s="78">
        <v>500</v>
      </c>
    </row>
    <row r="199" spans="1:5" ht="14.25" x14ac:dyDescent="0.45">
      <c r="A199" s="46" t="s">
        <v>465</v>
      </c>
      <c r="B199" s="46" t="s">
        <v>466</v>
      </c>
      <c r="C199" s="77">
        <v>27000</v>
      </c>
      <c r="D199" s="77">
        <v>55622</v>
      </c>
      <c r="E199" s="78">
        <v>-28622</v>
      </c>
    </row>
    <row r="200" spans="1:5" ht="14.25" x14ac:dyDescent="0.45">
      <c r="A200" s="46" t="s">
        <v>467</v>
      </c>
      <c r="B200" s="46" t="s">
        <v>468</v>
      </c>
      <c r="C200" s="77">
        <v>2500</v>
      </c>
      <c r="D200" s="77">
        <v>2458</v>
      </c>
      <c r="E200" s="78">
        <v>42</v>
      </c>
    </row>
    <row r="201" spans="1:5" ht="14.25" x14ac:dyDescent="0.45">
      <c r="A201" s="46" t="s">
        <v>469</v>
      </c>
      <c r="B201" s="46" t="s">
        <v>470</v>
      </c>
      <c r="C201" s="77">
        <v>15000</v>
      </c>
      <c r="D201" s="77">
        <v>9112.51</v>
      </c>
      <c r="E201" s="78">
        <v>5887.49</v>
      </c>
    </row>
    <row r="202" spans="1:5" ht="14.25" x14ac:dyDescent="0.45">
      <c r="A202" s="46" t="s">
        <v>471</v>
      </c>
      <c r="B202" s="46" t="s">
        <v>472</v>
      </c>
      <c r="C202" s="77">
        <v>58000</v>
      </c>
      <c r="D202" s="77">
        <v>59470.5</v>
      </c>
      <c r="E202" s="78">
        <v>-1470.5</v>
      </c>
    </row>
    <row r="203" spans="1:5" ht="14.25" x14ac:dyDescent="0.45">
      <c r="A203" s="46" t="s">
        <v>473</v>
      </c>
      <c r="B203" s="46" t="s">
        <v>474</v>
      </c>
      <c r="C203" s="77">
        <v>18000</v>
      </c>
      <c r="D203" s="77">
        <v>18987.32</v>
      </c>
      <c r="E203" s="78">
        <v>-987.32</v>
      </c>
    </row>
    <row r="204" spans="1:5" ht="14.25" x14ac:dyDescent="0.45">
      <c r="A204" s="46" t="s">
        <v>475</v>
      </c>
      <c r="B204" s="46" t="s">
        <v>476</v>
      </c>
      <c r="C204" s="77">
        <v>5000</v>
      </c>
      <c r="D204" s="77">
        <v>5000</v>
      </c>
      <c r="E204" s="78">
        <v>0</v>
      </c>
    </row>
    <row r="205" spans="1:5" ht="14.25" x14ac:dyDescent="0.45">
      <c r="A205" s="46" t="s">
        <v>477</v>
      </c>
      <c r="B205" s="46" t="s">
        <v>478</v>
      </c>
      <c r="C205" s="77">
        <v>33746</v>
      </c>
      <c r="D205" s="77">
        <v>34181.120000000003</v>
      </c>
      <c r="E205" s="78">
        <v>-435.12</v>
      </c>
    </row>
    <row r="206" spans="1:5" ht="14.25" x14ac:dyDescent="0.45">
      <c r="A206" s="46" t="s">
        <v>479</v>
      </c>
      <c r="B206" s="46" t="s">
        <v>480</v>
      </c>
      <c r="C206" s="77">
        <v>30050</v>
      </c>
      <c r="D206" s="77">
        <v>35014.35</v>
      </c>
      <c r="E206" s="78">
        <v>-4964.3500000000004</v>
      </c>
    </row>
    <row r="207" spans="1:5" ht="14.25" x14ac:dyDescent="0.45">
      <c r="A207" s="46" t="s">
        <v>481</v>
      </c>
      <c r="B207" s="46" t="s">
        <v>482</v>
      </c>
      <c r="C207" s="77">
        <v>39738</v>
      </c>
      <c r="D207" s="77">
        <v>45147.93</v>
      </c>
      <c r="E207" s="78">
        <v>-5409.93</v>
      </c>
    </row>
    <row r="208" spans="1:5" ht="14.25" x14ac:dyDescent="0.45">
      <c r="A208" s="46" t="s">
        <v>483</v>
      </c>
      <c r="B208" s="46" t="s">
        <v>484</v>
      </c>
      <c r="C208" s="77">
        <v>53455</v>
      </c>
      <c r="D208" s="77">
        <v>38232.01</v>
      </c>
      <c r="E208" s="78">
        <v>15222.99</v>
      </c>
    </row>
    <row r="209" spans="1:5" ht="14.25" x14ac:dyDescent="0.45">
      <c r="A209" s="46" t="s">
        <v>485</v>
      </c>
      <c r="B209" s="46" t="s">
        <v>486</v>
      </c>
      <c r="C209" s="77">
        <v>59378</v>
      </c>
      <c r="D209" s="77">
        <v>36682.129999999997</v>
      </c>
      <c r="E209" s="78">
        <v>22695.87</v>
      </c>
    </row>
    <row r="210" spans="1:5" ht="14.25" x14ac:dyDescent="0.45">
      <c r="A210" s="46" t="s">
        <v>487</v>
      </c>
      <c r="B210" s="46" t="s">
        <v>488</v>
      </c>
      <c r="C210" s="77">
        <v>80787</v>
      </c>
      <c r="D210" s="77">
        <v>80030.399999999994</v>
      </c>
      <c r="E210" s="78">
        <v>756.6</v>
      </c>
    </row>
    <row r="211" spans="1:5" ht="14.25" x14ac:dyDescent="0.45">
      <c r="A211" s="46" t="s">
        <v>489</v>
      </c>
      <c r="B211" s="46" t="s">
        <v>490</v>
      </c>
      <c r="C211" s="77">
        <v>13483</v>
      </c>
      <c r="D211" s="77">
        <v>16683.18</v>
      </c>
      <c r="E211" s="78">
        <v>-3200.18</v>
      </c>
    </row>
    <row r="212" spans="1:5" ht="14.25" x14ac:dyDescent="0.45">
      <c r="A212" s="46" t="s">
        <v>491</v>
      </c>
      <c r="B212" s="46" t="s">
        <v>492</v>
      </c>
      <c r="C212" s="77">
        <v>25313</v>
      </c>
      <c r="D212" s="77">
        <v>26836.7</v>
      </c>
      <c r="E212" s="78">
        <v>-1523.7</v>
      </c>
    </row>
    <row r="213" spans="1:5" ht="14.25" x14ac:dyDescent="0.45">
      <c r="A213" s="46" t="s">
        <v>493</v>
      </c>
      <c r="B213" s="46" t="s">
        <v>494</v>
      </c>
      <c r="C213" s="77">
        <v>25670</v>
      </c>
      <c r="D213" s="77">
        <v>18676.72</v>
      </c>
      <c r="E213" s="78">
        <v>6993.28</v>
      </c>
    </row>
    <row r="214" spans="1:5" ht="14.25" x14ac:dyDescent="0.45">
      <c r="A214" s="46" t="s">
        <v>495</v>
      </c>
      <c r="B214" s="46" t="s">
        <v>496</v>
      </c>
      <c r="C214" s="77">
        <v>25024</v>
      </c>
      <c r="D214" s="77">
        <v>15415.85</v>
      </c>
      <c r="E214" s="78">
        <v>9608.15</v>
      </c>
    </row>
    <row r="215" spans="1:5" ht="14.25" x14ac:dyDescent="0.45">
      <c r="A215" s="46" t="s">
        <v>497</v>
      </c>
      <c r="B215" s="46" t="s">
        <v>498</v>
      </c>
      <c r="C215" s="77">
        <v>18609</v>
      </c>
      <c r="D215" s="77">
        <v>16190.76</v>
      </c>
      <c r="E215" s="78">
        <v>2418.2399999999998</v>
      </c>
    </row>
    <row r="216" spans="1:5" ht="14.25" x14ac:dyDescent="0.45">
      <c r="A216" s="46" t="s">
        <v>499</v>
      </c>
      <c r="B216" s="46" t="s">
        <v>500</v>
      </c>
      <c r="C216" s="77">
        <v>31512</v>
      </c>
      <c r="D216" s="77">
        <v>28257.38</v>
      </c>
      <c r="E216" s="78">
        <v>3254.62</v>
      </c>
    </row>
    <row r="217" spans="1:5" ht="14.25" x14ac:dyDescent="0.45">
      <c r="A217" s="46" t="s">
        <v>501</v>
      </c>
      <c r="B217" s="46" t="s">
        <v>502</v>
      </c>
      <c r="C217" s="77">
        <v>41405</v>
      </c>
      <c r="D217" s="77">
        <v>33526.25</v>
      </c>
      <c r="E217" s="78">
        <v>7878.75</v>
      </c>
    </row>
    <row r="218" spans="1:5" ht="14.25" x14ac:dyDescent="0.45">
      <c r="A218" s="46" t="s">
        <v>503</v>
      </c>
      <c r="B218" s="46" t="s">
        <v>504</v>
      </c>
      <c r="C218" s="77">
        <v>75000</v>
      </c>
      <c r="D218" s="77">
        <v>76190</v>
      </c>
      <c r="E218" s="78">
        <v>-1190</v>
      </c>
    </row>
    <row r="219" spans="1:5" ht="14.25" x14ac:dyDescent="0.45">
      <c r="A219" s="46" t="s">
        <v>505</v>
      </c>
      <c r="B219" s="46" t="s">
        <v>506</v>
      </c>
      <c r="C219" s="77">
        <v>208860</v>
      </c>
      <c r="D219" s="77">
        <v>195536.32</v>
      </c>
      <c r="E219" s="78">
        <v>13323.68</v>
      </c>
    </row>
    <row r="220" spans="1:5" ht="14.25" x14ac:dyDescent="0.45">
      <c r="A220" s="46" t="s">
        <v>507</v>
      </c>
      <c r="B220" s="46" t="s">
        <v>508</v>
      </c>
      <c r="C220" s="77">
        <v>45000</v>
      </c>
      <c r="D220" s="77">
        <v>87376.16</v>
      </c>
      <c r="E220" s="78">
        <v>-42376.160000000003</v>
      </c>
    </row>
    <row r="221" spans="1:5" ht="14.25" x14ac:dyDescent="0.45">
      <c r="A221" s="46" t="s">
        <v>509</v>
      </c>
      <c r="B221" s="46" t="s">
        <v>510</v>
      </c>
      <c r="C221" s="77">
        <v>0</v>
      </c>
      <c r="D221" s="77">
        <v>9538.75</v>
      </c>
      <c r="E221" s="78">
        <v>-9538.75</v>
      </c>
    </row>
    <row r="222" spans="1:5" ht="14.25" x14ac:dyDescent="0.45">
      <c r="A222" s="46" t="s">
        <v>511</v>
      </c>
      <c r="B222" s="46" t="s">
        <v>512</v>
      </c>
      <c r="C222" s="77">
        <v>12785267</v>
      </c>
      <c r="D222" s="77">
        <v>12325361.17</v>
      </c>
      <c r="E222" s="78">
        <v>459905.83</v>
      </c>
    </row>
    <row r="223" spans="1:5" ht="14.25" x14ac:dyDescent="0.45">
      <c r="A223" s="46" t="s">
        <v>513</v>
      </c>
      <c r="B223" s="46" t="s">
        <v>514</v>
      </c>
      <c r="C223" s="77">
        <v>807390</v>
      </c>
      <c r="D223" s="77">
        <v>802345.5</v>
      </c>
      <c r="E223" s="78">
        <v>5044.5</v>
      </c>
    </row>
    <row r="224" spans="1:5" ht="14.25" x14ac:dyDescent="0.45">
      <c r="A224" s="46" t="s">
        <v>515</v>
      </c>
      <c r="B224" s="46" t="s">
        <v>516</v>
      </c>
      <c r="C224" s="77">
        <v>32165</v>
      </c>
      <c r="D224" s="77">
        <v>32988.339999999997</v>
      </c>
      <c r="E224" s="78">
        <v>-823.34</v>
      </c>
    </row>
    <row r="225" spans="1:5" ht="14.25" x14ac:dyDescent="0.45">
      <c r="A225" s="46" t="s">
        <v>517</v>
      </c>
      <c r="B225" s="46" t="s">
        <v>518</v>
      </c>
      <c r="C225" s="77">
        <v>89871</v>
      </c>
      <c r="D225" s="77">
        <v>85503.53</v>
      </c>
      <c r="E225" s="78">
        <v>4367.47</v>
      </c>
    </row>
    <row r="226" spans="1:5" ht="14.25" x14ac:dyDescent="0.45">
      <c r="A226" s="46" t="s">
        <v>519</v>
      </c>
      <c r="B226" s="46" t="s">
        <v>520</v>
      </c>
      <c r="C226" s="77">
        <v>2815327</v>
      </c>
      <c r="D226" s="77">
        <v>2563927.79</v>
      </c>
      <c r="E226" s="78">
        <v>251399.21</v>
      </c>
    </row>
    <row r="227" spans="1:5" ht="14.25" x14ac:dyDescent="0.45">
      <c r="A227" s="46" t="s">
        <v>521</v>
      </c>
      <c r="B227" s="46" t="s">
        <v>522</v>
      </c>
      <c r="C227" s="77">
        <v>1206562</v>
      </c>
      <c r="D227" s="77">
        <v>1038558.99</v>
      </c>
      <c r="E227" s="78">
        <v>168003.01</v>
      </c>
    </row>
    <row r="228" spans="1:5" ht="14.25" x14ac:dyDescent="0.45">
      <c r="A228" s="46" t="s">
        <v>523</v>
      </c>
      <c r="B228" s="46" t="s">
        <v>524</v>
      </c>
      <c r="C228" s="77">
        <v>4299801</v>
      </c>
      <c r="D228" s="77">
        <v>4182400</v>
      </c>
      <c r="E228" s="78">
        <v>117401</v>
      </c>
    </row>
    <row r="229" spans="1:5" ht="14.25" x14ac:dyDescent="0.45">
      <c r="A229" s="46" t="s">
        <v>525</v>
      </c>
      <c r="B229" s="46" t="s">
        <v>526</v>
      </c>
      <c r="C229" s="77">
        <v>78000</v>
      </c>
      <c r="D229" s="77">
        <v>38314.589999999997</v>
      </c>
      <c r="E229" s="78">
        <v>39685.410000000003</v>
      </c>
    </row>
    <row r="230" spans="1:5" ht="14.25" x14ac:dyDescent="0.45">
      <c r="A230" s="46" t="s">
        <v>527</v>
      </c>
      <c r="B230" s="46" t="s">
        <v>528</v>
      </c>
      <c r="C230" s="77">
        <v>114000</v>
      </c>
      <c r="D230" s="77">
        <v>92929.1</v>
      </c>
      <c r="E230" s="78">
        <v>21070.9</v>
      </c>
    </row>
    <row r="231" spans="1:5" ht="14.25" x14ac:dyDescent="0.45">
      <c r="A231" s="46" t="s">
        <v>529</v>
      </c>
      <c r="B231" s="46" t="s">
        <v>530</v>
      </c>
      <c r="C231" s="77">
        <v>15500</v>
      </c>
      <c r="D231" s="77">
        <v>13317</v>
      </c>
      <c r="E231" s="78">
        <v>2183</v>
      </c>
    </row>
    <row r="232" spans="1:5" ht="14.25" x14ac:dyDescent="0.45">
      <c r="A232" s="46" t="s">
        <v>531</v>
      </c>
      <c r="B232" s="46" t="s">
        <v>532</v>
      </c>
      <c r="C232" s="77">
        <v>51000</v>
      </c>
      <c r="D232" s="77">
        <v>30803.06</v>
      </c>
      <c r="E232" s="78">
        <v>20196.939999999999</v>
      </c>
    </row>
    <row r="233" spans="1:5" ht="14.25" x14ac:dyDescent="0.45">
      <c r="A233" s="46" t="s">
        <v>533</v>
      </c>
      <c r="B233" s="46" t="s">
        <v>534</v>
      </c>
      <c r="C233" s="77">
        <v>75000</v>
      </c>
      <c r="D233" s="77">
        <v>74980.53</v>
      </c>
      <c r="E233" s="78">
        <v>19.47</v>
      </c>
    </row>
    <row r="234" spans="1:5" ht="14.25" x14ac:dyDescent="0.45">
      <c r="A234" s="46" t="s">
        <v>535</v>
      </c>
      <c r="B234" s="46" t="s">
        <v>536</v>
      </c>
      <c r="C234" s="77">
        <v>100000</v>
      </c>
      <c r="D234" s="77">
        <v>99950.28</v>
      </c>
      <c r="E234" s="78">
        <v>49.72</v>
      </c>
    </row>
    <row r="235" spans="1:5" ht="14.25" x14ac:dyDescent="0.45">
      <c r="A235" s="46" t="s">
        <v>537</v>
      </c>
      <c r="B235" s="46" t="s">
        <v>538</v>
      </c>
      <c r="C235" s="77">
        <v>150000</v>
      </c>
      <c r="D235" s="77">
        <v>142638.56</v>
      </c>
      <c r="E235" s="78">
        <v>7361.44</v>
      </c>
    </row>
    <row r="236" spans="1:5" ht="14.25" x14ac:dyDescent="0.45">
      <c r="A236" s="46" t="s">
        <v>539</v>
      </c>
      <c r="B236" s="46" t="s">
        <v>540</v>
      </c>
      <c r="C236" s="77">
        <v>58441</v>
      </c>
      <c r="D236" s="77">
        <v>58440</v>
      </c>
      <c r="E236" s="78">
        <v>1</v>
      </c>
    </row>
    <row r="237" spans="1:5" ht="14.25" x14ac:dyDescent="0.45">
      <c r="A237" s="46" t="s">
        <v>541</v>
      </c>
      <c r="B237" s="46" t="s">
        <v>542</v>
      </c>
      <c r="C237" s="77">
        <v>234696</v>
      </c>
      <c r="D237" s="77">
        <v>218690.81</v>
      </c>
      <c r="E237" s="78">
        <v>16005.19</v>
      </c>
    </row>
    <row r="238" spans="1:5" ht="14.25" x14ac:dyDescent="0.45">
      <c r="A238" s="46" t="s">
        <v>543</v>
      </c>
      <c r="B238" s="46" t="s">
        <v>544</v>
      </c>
      <c r="C238" s="77">
        <v>800</v>
      </c>
      <c r="D238" s="77">
        <v>0</v>
      </c>
      <c r="E238" s="78">
        <v>800</v>
      </c>
    </row>
    <row r="239" spans="1:5" ht="14.25" x14ac:dyDescent="0.45">
      <c r="A239" s="46" t="s">
        <v>545</v>
      </c>
      <c r="B239" s="46" t="s">
        <v>546</v>
      </c>
      <c r="C239" s="77">
        <v>800</v>
      </c>
      <c r="D239" s="77">
        <v>612.64</v>
      </c>
      <c r="E239" s="78">
        <v>187.36</v>
      </c>
    </row>
    <row r="240" spans="1:5" ht="14.25" x14ac:dyDescent="0.45">
      <c r="A240" s="46" t="s">
        <v>547</v>
      </c>
      <c r="B240" s="46" t="s">
        <v>548</v>
      </c>
      <c r="C240" s="77">
        <v>800</v>
      </c>
      <c r="D240" s="77">
        <v>417.85</v>
      </c>
      <c r="E240" s="78">
        <v>382.15</v>
      </c>
    </row>
    <row r="241" spans="1:5" ht="14.25" x14ac:dyDescent="0.45">
      <c r="A241" s="46" t="s">
        <v>549</v>
      </c>
      <c r="B241" s="46" t="s">
        <v>550</v>
      </c>
      <c r="C241" s="77">
        <v>5500</v>
      </c>
      <c r="D241" s="77">
        <v>5470.19</v>
      </c>
      <c r="E241" s="78">
        <v>29.81</v>
      </c>
    </row>
    <row r="242" spans="1:5" ht="14.25" x14ac:dyDescent="0.45">
      <c r="A242" s="46" t="s">
        <v>551</v>
      </c>
      <c r="B242" s="46" t="s">
        <v>552</v>
      </c>
      <c r="C242" s="77">
        <v>30000</v>
      </c>
      <c r="D242" s="77">
        <v>16900</v>
      </c>
      <c r="E242" s="78">
        <v>13100</v>
      </c>
    </row>
    <row r="243" spans="1:5" ht="14.25" x14ac:dyDescent="0.45">
      <c r="A243" s="46" t="s">
        <v>553</v>
      </c>
      <c r="B243" s="46" t="s">
        <v>554</v>
      </c>
      <c r="C243" s="77">
        <v>7600</v>
      </c>
      <c r="D243" s="77">
        <v>4625</v>
      </c>
      <c r="E243" s="78">
        <v>2975</v>
      </c>
    </row>
    <row r="244" spans="1:5" ht="14.25" x14ac:dyDescent="0.45">
      <c r="A244" s="46" t="s">
        <v>555</v>
      </c>
      <c r="B244" s="46" t="s">
        <v>556</v>
      </c>
      <c r="C244" s="77">
        <v>9000</v>
      </c>
      <c r="D244" s="77">
        <v>0</v>
      </c>
      <c r="E244" s="78">
        <v>9000</v>
      </c>
    </row>
    <row r="245" spans="1:5" ht="14.25" x14ac:dyDescent="0.45">
      <c r="A245" s="46" t="s">
        <v>557</v>
      </c>
      <c r="B245" s="46" t="s">
        <v>558</v>
      </c>
      <c r="C245" s="77">
        <v>900</v>
      </c>
      <c r="D245" s="77">
        <v>731.31</v>
      </c>
      <c r="E245" s="78">
        <v>168.69</v>
      </c>
    </row>
    <row r="246" spans="1:5" ht="14.25" x14ac:dyDescent="0.45">
      <c r="A246" s="46" t="s">
        <v>559</v>
      </c>
      <c r="B246" s="46" t="s">
        <v>560</v>
      </c>
      <c r="C246" s="77">
        <v>900</v>
      </c>
      <c r="D246" s="77">
        <v>529.65</v>
      </c>
      <c r="E246" s="78">
        <v>370.35</v>
      </c>
    </row>
    <row r="247" spans="1:5" ht="14.25" x14ac:dyDescent="0.45">
      <c r="A247" s="46" t="s">
        <v>561</v>
      </c>
      <c r="B247" s="46" t="s">
        <v>562</v>
      </c>
      <c r="C247" s="77">
        <v>900</v>
      </c>
      <c r="D247" s="77">
        <v>473.35</v>
      </c>
      <c r="E247" s="78">
        <v>426.65</v>
      </c>
    </row>
    <row r="248" spans="1:5" ht="14.25" x14ac:dyDescent="0.45">
      <c r="A248" s="46" t="s">
        <v>563</v>
      </c>
      <c r="B248" s="46" t="s">
        <v>564</v>
      </c>
      <c r="C248" s="77">
        <v>1200</v>
      </c>
      <c r="D248" s="77">
        <v>792.32</v>
      </c>
      <c r="E248" s="78">
        <v>407.68</v>
      </c>
    </row>
    <row r="249" spans="1:5" ht="14.25" x14ac:dyDescent="0.45">
      <c r="A249" s="46" t="s">
        <v>565</v>
      </c>
      <c r="B249" s="46" t="s">
        <v>566</v>
      </c>
      <c r="C249" s="77">
        <v>2700</v>
      </c>
      <c r="D249" s="77">
        <v>1551.99</v>
      </c>
      <c r="E249" s="78">
        <v>1148.01</v>
      </c>
    </row>
    <row r="250" spans="1:5" ht="14.25" x14ac:dyDescent="0.45">
      <c r="A250" s="46" t="s">
        <v>567</v>
      </c>
      <c r="B250" s="46" t="s">
        <v>568</v>
      </c>
      <c r="C250" s="77">
        <v>14600</v>
      </c>
      <c r="D250" s="77">
        <v>13090.55</v>
      </c>
      <c r="E250" s="78">
        <v>1509.45</v>
      </c>
    </row>
    <row r="251" spans="1:5" ht="14.25" x14ac:dyDescent="0.45">
      <c r="A251" s="46" t="s">
        <v>569</v>
      </c>
      <c r="B251" s="46" t="s">
        <v>570</v>
      </c>
      <c r="C251" s="77">
        <v>5000</v>
      </c>
      <c r="D251" s="77">
        <v>3461.57</v>
      </c>
      <c r="E251" s="78">
        <v>1538.43</v>
      </c>
    </row>
    <row r="252" spans="1:5" ht="14.25" x14ac:dyDescent="0.45">
      <c r="A252" s="46" t="s">
        <v>571</v>
      </c>
      <c r="B252" s="46" t="s">
        <v>572</v>
      </c>
      <c r="C252" s="77">
        <v>17000</v>
      </c>
      <c r="D252" s="77">
        <v>17000</v>
      </c>
      <c r="E252" s="78">
        <v>0</v>
      </c>
    </row>
    <row r="253" spans="1:5" ht="14.25" x14ac:dyDescent="0.45">
      <c r="A253" s="46" t="s">
        <v>573</v>
      </c>
      <c r="B253" s="46" t="s">
        <v>574</v>
      </c>
      <c r="C253" s="77">
        <v>994449</v>
      </c>
      <c r="D253" s="77">
        <v>986930.2</v>
      </c>
      <c r="E253" s="78">
        <v>7518.8</v>
      </c>
    </row>
    <row r="254" spans="1:5" ht="14.25" x14ac:dyDescent="0.45">
      <c r="A254" s="46" t="s">
        <v>575</v>
      </c>
      <c r="B254" s="46" t="s">
        <v>576</v>
      </c>
      <c r="C254" s="77">
        <v>40000</v>
      </c>
      <c r="D254" s="77">
        <v>8324.74</v>
      </c>
      <c r="E254" s="78">
        <v>31675.26</v>
      </c>
    </row>
    <row r="255" spans="1:5" ht="14.25" x14ac:dyDescent="0.45">
      <c r="A255" s="46" t="s">
        <v>577</v>
      </c>
      <c r="B255" s="46" t="s">
        <v>578</v>
      </c>
      <c r="C255" s="77">
        <v>437844</v>
      </c>
      <c r="D255" s="77">
        <v>452943.79</v>
      </c>
      <c r="E255" s="78">
        <v>-15099.79</v>
      </c>
    </row>
    <row r="256" spans="1:5" ht="14.25" x14ac:dyDescent="0.45">
      <c r="A256" s="46" t="s">
        <v>579</v>
      </c>
      <c r="B256" s="46" t="s">
        <v>580</v>
      </c>
      <c r="C256" s="77">
        <v>117700</v>
      </c>
      <c r="D256" s="77">
        <v>77157.98</v>
      </c>
      <c r="E256" s="78">
        <v>40542.019999999997</v>
      </c>
    </row>
    <row r="257" spans="1:5" ht="14.25" x14ac:dyDescent="0.45">
      <c r="A257" s="46" t="s">
        <v>581</v>
      </c>
      <c r="B257" s="46" t="s">
        <v>582</v>
      </c>
      <c r="C257" s="77">
        <v>120000</v>
      </c>
      <c r="D257" s="77">
        <v>117369.73</v>
      </c>
      <c r="E257" s="78">
        <v>2630.27</v>
      </c>
    </row>
    <row r="258" spans="1:5" ht="14.25" x14ac:dyDescent="0.45">
      <c r="A258" s="46" t="s">
        <v>583</v>
      </c>
      <c r="B258" s="46" t="s">
        <v>584</v>
      </c>
      <c r="C258" s="77">
        <v>25750</v>
      </c>
      <c r="D258" s="77">
        <v>25725</v>
      </c>
      <c r="E258" s="78">
        <v>25</v>
      </c>
    </row>
    <row r="259" spans="1:5" ht="14.25" x14ac:dyDescent="0.45">
      <c r="A259" s="46" t="s">
        <v>585</v>
      </c>
      <c r="B259" s="46" t="s">
        <v>586</v>
      </c>
      <c r="C259" s="77">
        <v>79200</v>
      </c>
      <c r="D259" s="77">
        <v>66059.179999999993</v>
      </c>
      <c r="E259" s="78">
        <v>13140.82</v>
      </c>
    </row>
    <row r="260" spans="1:5" ht="14.25" x14ac:dyDescent="0.45">
      <c r="A260" s="46" t="s">
        <v>587</v>
      </c>
      <c r="B260" s="46" t="s">
        <v>588</v>
      </c>
      <c r="C260" s="77">
        <v>37000</v>
      </c>
      <c r="D260" s="77">
        <v>34900</v>
      </c>
      <c r="E260" s="78">
        <v>2100</v>
      </c>
    </row>
    <row r="261" spans="1:5" ht="14.25" x14ac:dyDescent="0.45">
      <c r="A261" s="46" t="s">
        <v>589</v>
      </c>
      <c r="B261" s="46" t="s">
        <v>590</v>
      </c>
      <c r="C261" s="77">
        <v>50000</v>
      </c>
      <c r="D261" s="77">
        <v>90645.43</v>
      </c>
      <c r="E261" s="78">
        <v>-40645.43</v>
      </c>
    </row>
    <row r="262" spans="1:5" ht="14.25" x14ac:dyDescent="0.45">
      <c r="A262" s="46" t="s">
        <v>591</v>
      </c>
      <c r="B262" s="46" t="s">
        <v>592</v>
      </c>
      <c r="C262" s="77">
        <v>22000</v>
      </c>
      <c r="D262" s="77">
        <v>22219.89</v>
      </c>
      <c r="E262" s="78">
        <v>-219.89</v>
      </c>
    </row>
    <row r="263" spans="1:5" ht="14.25" x14ac:dyDescent="0.45">
      <c r="A263" s="46" t="s">
        <v>593</v>
      </c>
      <c r="B263" s="46" t="s">
        <v>594</v>
      </c>
      <c r="C263" s="77">
        <v>281488</v>
      </c>
      <c r="D263" s="77">
        <v>286473.45</v>
      </c>
      <c r="E263" s="78">
        <v>-4985.45</v>
      </c>
    </row>
    <row r="264" spans="1:5" ht="14.25" x14ac:dyDescent="0.45">
      <c r="A264" s="46" t="s">
        <v>595</v>
      </c>
      <c r="B264" s="46" t="s">
        <v>596</v>
      </c>
      <c r="C264" s="77">
        <v>155100</v>
      </c>
      <c r="D264" s="77">
        <v>84111.89</v>
      </c>
      <c r="E264" s="78">
        <v>70988.11</v>
      </c>
    </row>
    <row r="265" spans="1:5" ht="14.25" x14ac:dyDescent="0.45">
      <c r="A265" s="46" t="s">
        <v>597</v>
      </c>
      <c r="B265" s="46" t="s">
        <v>598</v>
      </c>
      <c r="C265" s="77">
        <v>8000</v>
      </c>
      <c r="D265" s="77">
        <v>5664.75</v>
      </c>
      <c r="E265" s="78">
        <v>2335.25</v>
      </c>
    </row>
    <row r="266" spans="1:5" ht="14.25" x14ac:dyDescent="0.45">
      <c r="A266" s="46" t="s">
        <v>599</v>
      </c>
      <c r="B266" s="46" t="s">
        <v>600</v>
      </c>
      <c r="C266" s="77">
        <v>183190</v>
      </c>
      <c r="D266" s="77">
        <v>226240.28</v>
      </c>
      <c r="E266" s="78">
        <v>-43050.28</v>
      </c>
    </row>
    <row r="267" spans="1:5" ht="14.25" x14ac:dyDescent="0.45">
      <c r="A267" s="46" t="s">
        <v>601</v>
      </c>
      <c r="B267" s="46" t="s">
        <v>602</v>
      </c>
      <c r="C267" s="77">
        <v>13441</v>
      </c>
      <c r="D267" s="77">
        <v>6335</v>
      </c>
      <c r="E267" s="78">
        <v>7106</v>
      </c>
    </row>
    <row r="268" spans="1:5" ht="14.25" x14ac:dyDescent="0.45">
      <c r="A268" s="46" t="s">
        <v>603</v>
      </c>
      <c r="B268" s="46" t="s">
        <v>604</v>
      </c>
      <c r="C268" s="77">
        <v>73439</v>
      </c>
      <c r="D268" s="77">
        <v>47087.9</v>
      </c>
      <c r="E268" s="78">
        <v>26351.1</v>
      </c>
    </row>
    <row r="269" spans="1:5" ht="14.25" x14ac:dyDescent="0.45">
      <c r="A269" s="46" t="s">
        <v>605</v>
      </c>
      <c r="B269" s="46" t="s">
        <v>606</v>
      </c>
      <c r="C269" s="77">
        <v>2000</v>
      </c>
      <c r="D269" s="77">
        <v>1107</v>
      </c>
      <c r="E269" s="78">
        <v>893</v>
      </c>
    </row>
    <row r="270" spans="1:5" ht="14.25" x14ac:dyDescent="0.45">
      <c r="A270" s="46" t="s">
        <v>607</v>
      </c>
      <c r="B270" s="46" t="s">
        <v>608</v>
      </c>
      <c r="C270" s="77">
        <v>607</v>
      </c>
      <c r="D270" s="77">
        <v>607.72</v>
      </c>
      <c r="E270" s="78">
        <v>-0.72</v>
      </c>
    </row>
    <row r="271" spans="1:5" ht="14.25" x14ac:dyDescent="0.45">
      <c r="A271" s="46" t="s">
        <v>609</v>
      </c>
      <c r="B271" s="46" t="s">
        <v>610</v>
      </c>
      <c r="C271" s="77">
        <v>612</v>
      </c>
      <c r="D271" s="77">
        <v>593.89</v>
      </c>
      <c r="E271" s="78">
        <v>18.11</v>
      </c>
    </row>
    <row r="272" spans="1:5" ht="14.25" x14ac:dyDescent="0.45">
      <c r="A272" s="46" t="s">
        <v>611</v>
      </c>
      <c r="B272" s="46" t="s">
        <v>612</v>
      </c>
      <c r="C272" s="77">
        <v>905</v>
      </c>
      <c r="D272" s="77">
        <v>809.33</v>
      </c>
      <c r="E272" s="78">
        <v>95.67</v>
      </c>
    </row>
    <row r="273" spans="1:5" ht="14.25" x14ac:dyDescent="0.45">
      <c r="A273" s="46" t="s">
        <v>613</v>
      </c>
      <c r="B273" s="46" t="s">
        <v>614</v>
      </c>
      <c r="C273" s="77">
        <v>5875</v>
      </c>
      <c r="D273" s="77">
        <v>3895.45</v>
      </c>
      <c r="E273" s="78">
        <v>1979.55</v>
      </c>
    </row>
    <row r="274" spans="1:5" ht="14.25" x14ac:dyDescent="0.45">
      <c r="A274" s="46" t="s">
        <v>615</v>
      </c>
      <c r="B274" s="46" t="s">
        <v>616</v>
      </c>
      <c r="C274" s="77">
        <v>4199</v>
      </c>
      <c r="D274" s="77">
        <v>4803.47</v>
      </c>
      <c r="E274" s="78">
        <v>-604.47</v>
      </c>
    </row>
    <row r="275" spans="1:5" ht="14.25" x14ac:dyDescent="0.45">
      <c r="A275" s="46" t="s">
        <v>617</v>
      </c>
      <c r="B275" s="46" t="s">
        <v>618</v>
      </c>
      <c r="C275" s="77">
        <v>5113</v>
      </c>
      <c r="D275" s="77">
        <v>5627.62</v>
      </c>
      <c r="E275" s="78">
        <v>-514.62</v>
      </c>
    </row>
    <row r="276" spans="1:5" ht="14.25" x14ac:dyDescent="0.45">
      <c r="A276" s="46" t="s">
        <v>619</v>
      </c>
      <c r="B276" s="46" t="s">
        <v>620</v>
      </c>
      <c r="C276" s="77">
        <v>6661</v>
      </c>
      <c r="D276" s="77">
        <v>6751.64</v>
      </c>
      <c r="E276" s="78">
        <v>-90.64</v>
      </c>
    </row>
    <row r="277" spans="1:5" ht="14.25" x14ac:dyDescent="0.45">
      <c r="A277" s="46" t="s">
        <v>621</v>
      </c>
      <c r="B277" s="46" t="s">
        <v>622</v>
      </c>
      <c r="C277" s="77">
        <v>7581</v>
      </c>
      <c r="D277" s="77">
        <v>7494.25</v>
      </c>
      <c r="E277" s="78">
        <v>86.75</v>
      </c>
    </row>
    <row r="278" spans="1:5" ht="14.25" x14ac:dyDescent="0.45">
      <c r="A278" s="46" t="s">
        <v>623</v>
      </c>
      <c r="B278" s="46" t="s">
        <v>624</v>
      </c>
      <c r="C278" s="77">
        <v>21950</v>
      </c>
      <c r="D278" s="77">
        <v>18282.68</v>
      </c>
      <c r="E278" s="78">
        <v>3667.32</v>
      </c>
    </row>
    <row r="279" spans="1:5" ht="14.25" x14ac:dyDescent="0.45">
      <c r="A279" s="46" t="s">
        <v>625</v>
      </c>
      <c r="B279" s="46" t="s">
        <v>626</v>
      </c>
      <c r="C279" s="77">
        <v>69750</v>
      </c>
      <c r="D279" s="77">
        <v>39170.5</v>
      </c>
      <c r="E279" s="78">
        <v>30579.5</v>
      </c>
    </row>
    <row r="280" spans="1:5" ht="14.25" x14ac:dyDescent="0.45">
      <c r="A280" s="46" t="s">
        <v>627</v>
      </c>
      <c r="B280" s="46" t="s">
        <v>628</v>
      </c>
      <c r="C280" s="77">
        <v>218699</v>
      </c>
      <c r="D280" s="77">
        <v>218659.52</v>
      </c>
      <c r="E280" s="78">
        <v>39.479999999999997</v>
      </c>
    </row>
    <row r="281" spans="1:5" ht="14.25" x14ac:dyDescent="0.45">
      <c r="A281" s="46" t="s">
        <v>629</v>
      </c>
      <c r="B281" s="46" t="s">
        <v>630</v>
      </c>
      <c r="C281" s="77">
        <v>4500</v>
      </c>
      <c r="D281" s="77">
        <v>5107.83</v>
      </c>
      <c r="E281" s="78">
        <v>-607.83000000000004</v>
      </c>
    </row>
    <row r="282" spans="1:5" ht="14.25" x14ac:dyDescent="0.45">
      <c r="A282" s="46" t="s">
        <v>631</v>
      </c>
      <c r="B282" s="46" t="s">
        <v>632</v>
      </c>
      <c r="C282" s="77">
        <v>100</v>
      </c>
      <c r="D282" s="77">
        <v>100</v>
      </c>
      <c r="E282" s="78">
        <v>0</v>
      </c>
    </row>
    <row r="283" spans="1:5" ht="14.25" x14ac:dyDescent="0.45">
      <c r="A283" s="46" t="s">
        <v>633</v>
      </c>
      <c r="B283" s="46" t="s">
        <v>634</v>
      </c>
      <c r="C283" s="77">
        <v>12733</v>
      </c>
      <c r="D283" s="77">
        <v>12795.57</v>
      </c>
      <c r="E283" s="78">
        <v>-62.57</v>
      </c>
    </row>
    <row r="284" spans="1:5" ht="14.25" x14ac:dyDescent="0.45">
      <c r="A284" s="46" t="s">
        <v>635</v>
      </c>
      <c r="B284" s="46" t="s">
        <v>636</v>
      </c>
      <c r="C284" s="77">
        <v>13126</v>
      </c>
      <c r="D284" s="77">
        <v>13079.08</v>
      </c>
      <c r="E284" s="78">
        <v>46.92</v>
      </c>
    </row>
    <row r="285" spans="1:5" ht="14.25" x14ac:dyDescent="0.45">
      <c r="A285" s="46" t="s">
        <v>637</v>
      </c>
      <c r="B285" s="46" t="s">
        <v>638</v>
      </c>
      <c r="C285" s="77">
        <v>13497</v>
      </c>
      <c r="D285" s="77">
        <v>13442.16</v>
      </c>
      <c r="E285" s="78">
        <v>54.84</v>
      </c>
    </row>
    <row r="286" spans="1:5" ht="14.25" x14ac:dyDescent="0.45">
      <c r="A286" s="46" t="s">
        <v>639</v>
      </c>
      <c r="B286" s="46" t="s">
        <v>640</v>
      </c>
      <c r="C286" s="77">
        <v>1500</v>
      </c>
      <c r="D286" s="77">
        <v>1440</v>
      </c>
      <c r="E286" s="78">
        <v>60</v>
      </c>
    </row>
    <row r="287" spans="1:5" ht="14.25" x14ac:dyDescent="0.45">
      <c r="A287" s="46" t="s">
        <v>641</v>
      </c>
      <c r="B287" s="46" t="s">
        <v>642</v>
      </c>
      <c r="C287" s="77">
        <v>500</v>
      </c>
      <c r="D287" s="77">
        <v>495.26</v>
      </c>
      <c r="E287" s="78">
        <v>4.74</v>
      </c>
    </row>
    <row r="288" spans="1:5" ht="14.25" x14ac:dyDescent="0.45">
      <c r="A288" s="46" t="s">
        <v>643</v>
      </c>
      <c r="B288" s="46" t="s">
        <v>644</v>
      </c>
      <c r="C288" s="77">
        <v>14188</v>
      </c>
      <c r="D288" s="77">
        <v>14071.53</v>
      </c>
      <c r="E288" s="78">
        <v>116.47</v>
      </c>
    </row>
    <row r="289" spans="1:5" ht="14.25" x14ac:dyDescent="0.45">
      <c r="A289" s="46" t="s">
        <v>645</v>
      </c>
      <c r="B289" s="46" t="s">
        <v>646</v>
      </c>
      <c r="C289" s="77">
        <v>400</v>
      </c>
      <c r="D289" s="77">
        <v>63</v>
      </c>
      <c r="E289" s="78">
        <v>337</v>
      </c>
    </row>
    <row r="290" spans="1:5" ht="14.25" x14ac:dyDescent="0.45">
      <c r="A290" s="46" t="s">
        <v>647</v>
      </c>
      <c r="B290" s="46" t="s">
        <v>648</v>
      </c>
      <c r="C290" s="77">
        <v>100</v>
      </c>
      <c r="D290" s="77">
        <v>100</v>
      </c>
      <c r="E290" s="78">
        <v>0</v>
      </c>
    </row>
    <row r="291" spans="1:5" ht="14.25" x14ac:dyDescent="0.45">
      <c r="A291" s="46" t="s">
        <v>649</v>
      </c>
      <c r="B291" s="46" t="s">
        <v>650</v>
      </c>
      <c r="C291" s="77">
        <v>900</v>
      </c>
      <c r="D291" s="77">
        <v>415.5</v>
      </c>
      <c r="E291" s="78">
        <v>484.5</v>
      </c>
    </row>
    <row r="292" spans="1:5" ht="14.25" x14ac:dyDescent="0.45">
      <c r="A292" s="46" t="s">
        <v>651</v>
      </c>
      <c r="B292" s="46" t="s">
        <v>652</v>
      </c>
      <c r="C292" s="77">
        <v>800</v>
      </c>
      <c r="D292" s="77">
        <v>0</v>
      </c>
      <c r="E292" s="78">
        <v>800</v>
      </c>
    </row>
    <row r="293" spans="1:5" ht="14.25" x14ac:dyDescent="0.45">
      <c r="A293" s="46" t="s">
        <v>653</v>
      </c>
      <c r="B293" s="46" t="s">
        <v>654</v>
      </c>
      <c r="C293" s="77">
        <v>15499</v>
      </c>
      <c r="D293" s="77">
        <v>15018.5</v>
      </c>
      <c r="E293" s="78">
        <v>480.5</v>
      </c>
    </row>
    <row r="294" spans="1:5" ht="14.25" x14ac:dyDescent="0.45">
      <c r="A294" s="46" t="s">
        <v>655</v>
      </c>
      <c r="B294" s="46" t="s">
        <v>656</v>
      </c>
      <c r="C294" s="77">
        <v>1150</v>
      </c>
      <c r="D294" s="77">
        <v>1900</v>
      </c>
      <c r="E294" s="78">
        <v>-750</v>
      </c>
    </row>
    <row r="295" spans="1:5" ht="14.25" x14ac:dyDescent="0.45">
      <c r="A295" s="46" t="s">
        <v>657</v>
      </c>
      <c r="B295" s="46" t="s">
        <v>658</v>
      </c>
      <c r="C295" s="77">
        <v>600</v>
      </c>
      <c r="D295" s="77">
        <v>0</v>
      </c>
      <c r="E295" s="78">
        <v>600</v>
      </c>
    </row>
    <row r="296" spans="1:5" ht="14.25" x14ac:dyDescent="0.45">
      <c r="A296" s="46" t="s">
        <v>659</v>
      </c>
      <c r="B296" s="46" t="s">
        <v>660</v>
      </c>
      <c r="C296" s="77">
        <v>6500</v>
      </c>
      <c r="D296" s="77">
        <v>7917.87</v>
      </c>
      <c r="E296" s="78">
        <v>-1417.87</v>
      </c>
    </row>
    <row r="297" spans="1:5" ht="14.25" x14ac:dyDescent="0.45">
      <c r="A297" s="46" t="s">
        <v>661</v>
      </c>
      <c r="B297" s="46" t="s">
        <v>662</v>
      </c>
      <c r="C297" s="77">
        <v>5496</v>
      </c>
      <c r="D297" s="77">
        <v>3883.2</v>
      </c>
      <c r="E297" s="78">
        <v>1612.8</v>
      </c>
    </row>
    <row r="298" spans="1:5" ht="14.25" x14ac:dyDescent="0.45">
      <c r="A298" s="46" t="s">
        <v>663</v>
      </c>
      <c r="B298" s="46" t="s">
        <v>664</v>
      </c>
      <c r="C298" s="77">
        <v>1050</v>
      </c>
      <c r="D298" s="77">
        <v>1080</v>
      </c>
      <c r="E298" s="78">
        <v>-30</v>
      </c>
    </row>
    <row r="299" spans="1:5" ht="14.25" x14ac:dyDescent="0.45">
      <c r="A299" s="46" t="s">
        <v>665</v>
      </c>
      <c r="B299" s="46" t="s">
        <v>666</v>
      </c>
      <c r="C299" s="77">
        <v>19631</v>
      </c>
      <c r="D299" s="77">
        <v>19484.38</v>
      </c>
      <c r="E299" s="78">
        <v>146.62</v>
      </c>
    </row>
    <row r="300" spans="1:5" ht="14.25" x14ac:dyDescent="0.45">
      <c r="A300" s="46" t="s">
        <v>667</v>
      </c>
      <c r="B300" s="46" t="s">
        <v>668</v>
      </c>
      <c r="C300" s="77">
        <v>24600</v>
      </c>
      <c r="D300" s="77">
        <v>22691.84</v>
      </c>
      <c r="E300" s="78">
        <v>1908.16</v>
      </c>
    </row>
    <row r="301" spans="1:5" ht="14.25" x14ac:dyDescent="0.45">
      <c r="A301" s="46" t="s">
        <v>669</v>
      </c>
      <c r="B301" s="46" t="s">
        <v>670</v>
      </c>
      <c r="C301" s="77">
        <v>12300</v>
      </c>
      <c r="D301" s="77">
        <v>11602.15</v>
      </c>
      <c r="E301" s="78">
        <v>697.85</v>
      </c>
    </row>
    <row r="302" spans="1:5" ht="14.25" x14ac:dyDescent="0.45">
      <c r="A302" s="46" t="s">
        <v>671</v>
      </c>
      <c r="B302" s="46" t="s">
        <v>672</v>
      </c>
      <c r="C302" s="77">
        <v>8000</v>
      </c>
      <c r="D302" s="77">
        <v>7955.63</v>
      </c>
      <c r="E302" s="78">
        <v>44.37</v>
      </c>
    </row>
    <row r="303" spans="1:5" ht="14.25" x14ac:dyDescent="0.45">
      <c r="A303" s="46" t="s">
        <v>673</v>
      </c>
      <c r="B303" s="46" t="s">
        <v>674</v>
      </c>
      <c r="C303" s="77">
        <v>4136</v>
      </c>
      <c r="D303" s="77">
        <v>4207.4799999999996</v>
      </c>
      <c r="E303" s="78">
        <v>-71.48</v>
      </c>
    </row>
    <row r="304" spans="1:5" ht="14.25" x14ac:dyDescent="0.45">
      <c r="A304" s="46" t="s">
        <v>675</v>
      </c>
      <c r="B304" s="46" t="s">
        <v>676</v>
      </c>
      <c r="C304" s="77">
        <v>9350</v>
      </c>
      <c r="D304" s="77">
        <v>9235.2199999999993</v>
      </c>
      <c r="E304" s="78">
        <v>114.78</v>
      </c>
    </row>
    <row r="305" spans="1:5" ht="14.25" x14ac:dyDescent="0.45">
      <c r="A305" s="46" t="s">
        <v>677</v>
      </c>
      <c r="B305" s="46" t="s">
        <v>678</v>
      </c>
      <c r="C305" s="77">
        <v>8794</v>
      </c>
      <c r="D305" s="77">
        <v>7860</v>
      </c>
      <c r="E305" s="78">
        <v>934</v>
      </c>
    </row>
    <row r="306" spans="1:5" ht="14.25" x14ac:dyDescent="0.45">
      <c r="A306" s="46" t="s">
        <v>679</v>
      </c>
      <c r="B306" s="46" t="s">
        <v>680</v>
      </c>
      <c r="C306" s="77">
        <v>10055</v>
      </c>
      <c r="D306" s="77">
        <v>9526.33</v>
      </c>
      <c r="E306" s="78">
        <v>528.66999999999996</v>
      </c>
    </row>
    <row r="307" spans="1:5" ht="14.25" x14ac:dyDescent="0.45">
      <c r="A307" s="46" t="s">
        <v>681</v>
      </c>
      <c r="B307" s="46" t="s">
        <v>682</v>
      </c>
      <c r="C307" s="77">
        <v>10481</v>
      </c>
      <c r="D307" s="77">
        <v>10482.11</v>
      </c>
      <c r="E307" s="78">
        <v>-1.1100000000000001</v>
      </c>
    </row>
    <row r="308" spans="1:5" ht="14.25" x14ac:dyDescent="0.45">
      <c r="A308" s="46" t="s">
        <v>683</v>
      </c>
      <c r="B308" s="46" t="s">
        <v>684</v>
      </c>
      <c r="C308" s="77">
        <v>8766</v>
      </c>
      <c r="D308" s="77">
        <v>8756.33</v>
      </c>
      <c r="E308" s="78">
        <v>9.67</v>
      </c>
    </row>
    <row r="309" spans="1:5" ht="14.25" x14ac:dyDescent="0.45">
      <c r="A309" s="46" t="s">
        <v>685</v>
      </c>
      <c r="B309" s="46" t="s">
        <v>686</v>
      </c>
      <c r="C309" s="77">
        <v>13031</v>
      </c>
      <c r="D309" s="77">
        <v>13076.54</v>
      </c>
      <c r="E309" s="78">
        <v>-45.54</v>
      </c>
    </row>
    <row r="310" spans="1:5" ht="14.25" x14ac:dyDescent="0.45">
      <c r="A310" s="46" t="s">
        <v>687</v>
      </c>
      <c r="B310" s="46" t="s">
        <v>688</v>
      </c>
      <c r="C310" s="77">
        <v>338884</v>
      </c>
      <c r="D310" s="77">
        <v>338567.97</v>
      </c>
      <c r="E310" s="78">
        <v>316.02999999999997</v>
      </c>
    </row>
    <row r="311" spans="1:5" ht="14.25" x14ac:dyDescent="0.45">
      <c r="A311" s="46" t="s">
        <v>689</v>
      </c>
      <c r="B311" s="46" t="s">
        <v>690</v>
      </c>
      <c r="C311" s="77">
        <v>27500</v>
      </c>
      <c r="D311" s="77">
        <v>27799.79</v>
      </c>
      <c r="E311" s="78">
        <v>-299.79000000000002</v>
      </c>
    </row>
    <row r="312" spans="1:5" ht="14.25" x14ac:dyDescent="0.45">
      <c r="A312" s="46" t="s">
        <v>691</v>
      </c>
      <c r="B312" s="46" t="s">
        <v>692</v>
      </c>
      <c r="C312" s="77">
        <v>467049</v>
      </c>
      <c r="D312" s="77">
        <v>433191.1</v>
      </c>
      <c r="E312" s="78">
        <v>33857.9</v>
      </c>
    </row>
    <row r="313" spans="1:5" ht="14.25" x14ac:dyDescent="0.45">
      <c r="A313" s="46" t="s">
        <v>693</v>
      </c>
      <c r="B313" s="46" t="s">
        <v>694</v>
      </c>
      <c r="C313" s="77">
        <v>12823</v>
      </c>
      <c r="D313" s="77">
        <v>10225.43</v>
      </c>
      <c r="E313" s="78">
        <v>2597.5700000000002</v>
      </c>
    </row>
    <row r="314" spans="1:5" ht="14.25" x14ac:dyDescent="0.45">
      <c r="A314" s="46" t="s">
        <v>695</v>
      </c>
      <c r="B314" s="46" t="s">
        <v>696</v>
      </c>
      <c r="C314" s="77">
        <v>467482</v>
      </c>
      <c r="D314" s="77">
        <v>467482.15</v>
      </c>
      <c r="E314" s="78">
        <v>-0.15</v>
      </c>
    </row>
    <row r="315" spans="1:5" ht="14.25" x14ac:dyDescent="0.45">
      <c r="A315" s="46" t="s">
        <v>697</v>
      </c>
      <c r="B315" s="46" t="s">
        <v>698</v>
      </c>
      <c r="C315" s="77">
        <v>904076</v>
      </c>
      <c r="D315" s="77">
        <v>904193.67</v>
      </c>
      <c r="E315" s="78">
        <v>-117.67</v>
      </c>
    </row>
    <row r="316" spans="1:5" ht="14.25" x14ac:dyDescent="0.45">
      <c r="A316" s="46" t="s">
        <v>699</v>
      </c>
      <c r="B316" s="46" t="s">
        <v>700</v>
      </c>
      <c r="C316" s="77">
        <v>2349585</v>
      </c>
      <c r="D316" s="77">
        <v>2094294.06</v>
      </c>
      <c r="E316" s="78">
        <v>255290.94</v>
      </c>
    </row>
    <row r="317" spans="1:5" ht="14.25" x14ac:dyDescent="0.45">
      <c r="A317" s="46" t="s">
        <v>701</v>
      </c>
      <c r="B317" s="46" t="s">
        <v>702</v>
      </c>
      <c r="C317" s="77">
        <v>38820</v>
      </c>
      <c r="D317" s="77">
        <v>0</v>
      </c>
      <c r="E317" s="78">
        <v>38820</v>
      </c>
    </row>
    <row r="318" spans="1:5" ht="14.25" x14ac:dyDescent="0.45">
      <c r="A318" s="46" t="s">
        <v>703</v>
      </c>
      <c r="B318" s="46" t="s">
        <v>704</v>
      </c>
      <c r="C318" s="77">
        <v>174956</v>
      </c>
      <c r="D318" s="77">
        <v>140975.15</v>
      </c>
      <c r="E318" s="78">
        <v>33980.85</v>
      </c>
    </row>
    <row r="319" spans="1:5" ht="14.25" x14ac:dyDescent="0.45">
      <c r="A319" s="46" t="s">
        <v>705</v>
      </c>
      <c r="B319" s="46" t="s">
        <v>706</v>
      </c>
      <c r="C319" s="77">
        <v>81308</v>
      </c>
      <c r="D319" s="77">
        <v>51830</v>
      </c>
      <c r="E319" s="78">
        <v>29478</v>
      </c>
    </row>
    <row r="320" spans="1:5" ht="14.25" x14ac:dyDescent="0.45">
      <c r="A320" s="46" t="s">
        <v>707</v>
      </c>
      <c r="B320" s="46" t="s">
        <v>708</v>
      </c>
      <c r="C320" s="77">
        <v>31024</v>
      </c>
      <c r="D320" s="77">
        <v>30319</v>
      </c>
      <c r="E320" s="78">
        <v>705</v>
      </c>
    </row>
    <row r="321" spans="1:5" ht="14.25" x14ac:dyDescent="0.45">
      <c r="A321" s="46" t="s">
        <v>709</v>
      </c>
      <c r="B321" s="46" t="s">
        <v>710</v>
      </c>
      <c r="C321" s="77">
        <v>74052</v>
      </c>
      <c r="D321" s="77">
        <v>60778.26</v>
      </c>
      <c r="E321" s="78">
        <v>13273.74</v>
      </c>
    </row>
    <row r="322" spans="1:5" ht="14.25" x14ac:dyDescent="0.45">
      <c r="A322" s="46" t="s">
        <v>711</v>
      </c>
      <c r="B322" s="46" t="s">
        <v>712</v>
      </c>
      <c r="C322" s="77">
        <v>1</v>
      </c>
      <c r="D322" s="77">
        <v>0</v>
      </c>
      <c r="E322" s="78">
        <v>1</v>
      </c>
    </row>
    <row r="323" spans="1:5" ht="14.25" x14ac:dyDescent="0.45">
      <c r="A323" s="46" t="s">
        <v>713</v>
      </c>
      <c r="B323" s="46" t="s">
        <v>714</v>
      </c>
      <c r="C323" s="77">
        <v>378467</v>
      </c>
      <c r="D323" s="77">
        <v>412379.46</v>
      </c>
      <c r="E323" s="78">
        <v>-33912.46</v>
      </c>
    </row>
    <row r="324" spans="1:5" ht="14.25" x14ac:dyDescent="0.45">
      <c r="A324" s="46" t="s">
        <v>715</v>
      </c>
      <c r="B324" s="46" t="s">
        <v>716</v>
      </c>
      <c r="C324" s="77">
        <v>215363</v>
      </c>
      <c r="D324" s="77">
        <v>230824.45</v>
      </c>
      <c r="E324" s="78">
        <v>-15461.45</v>
      </c>
    </row>
    <row r="325" spans="1:5" ht="14.25" x14ac:dyDescent="0.45">
      <c r="A325" s="46" t="s">
        <v>717</v>
      </c>
      <c r="B325" s="46" t="s">
        <v>718</v>
      </c>
      <c r="C325" s="77">
        <v>378691</v>
      </c>
      <c r="D325" s="77">
        <v>444761.02</v>
      </c>
      <c r="E325" s="78">
        <v>-66070.02</v>
      </c>
    </row>
    <row r="326" spans="1:5" ht="14.25" x14ac:dyDescent="0.45">
      <c r="A326" s="46" t="s">
        <v>719</v>
      </c>
      <c r="B326" s="46" t="s">
        <v>720</v>
      </c>
      <c r="C326" s="77">
        <v>4590</v>
      </c>
      <c r="D326" s="77">
        <v>4590</v>
      </c>
      <c r="E326" s="78">
        <v>0</v>
      </c>
    </row>
    <row r="327" spans="1:5" ht="14.25" x14ac:dyDescent="0.45">
      <c r="A327" s="46" t="s">
        <v>721</v>
      </c>
      <c r="B327" s="46" t="s">
        <v>722</v>
      </c>
      <c r="C327" s="77">
        <v>422</v>
      </c>
      <c r="D327" s="77">
        <v>356</v>
      </c>
      <c r="E327" s="78">
        <v>66</v>
      </c>
    </row>
    <row r="328" spans="1:5" ht="14.25" x14ac:dyDescent="0.45">
      <c r="A328" s="46" t="s">
        <v>723</v>
      </c>
      <c r="B328" s="46" t="s">
        <v>724</v>
      </c>
      <c r="C328" s="77">
        <v>2117</v>
      </c>
      <c r="D328" s="77">
        <v>1280.5</v>
      </c>
      <c r="E328" s="78">
        <v>836.5</v>
      </c>
    </row>
    <row r="329" spans="1:5" ht="14.25" x14ac:dyDescent="0.45">
      <c r="A329" s="46" t="s">
        <v>725</v>
      </c>
      <c r="B329" s="46" t="s">
        <v>726</v>
      </c>
      <c r="C329" s="77">
        <v>2271</v>
      </c>
      <c r="D329" s="77">
        <v>785.5</v>
      </c>
      <c r="E329" s="78">
        <v>1485.5</v>
      </c>
    </row>
    <row r="330" spans="1:5" ht="14.25" x14ac:dyDescent="0.45">
      <c r="A330" s="46" t="s">
        <v>727</v>
      </c>
      <c r="B330" s="46" t="s">
        <v>728</v>
      </c>
      <c r="C330" s="77">
        <v>356</v>
      </c>
      <c r="D330" s="77">
        <v>251.75</v>
      </c>
      <c r="E330" s="78">
        <v>104.25</v>
      </c>
    </row>
    <row r="331" spans="1:5" ht="14.25" x14ac:dyDescent="0.45">
      <c r="A331" s="46" t="s">
        <v>729</v>
      </c>
      <c r="B331" s="46" t="s">
        <v>730</v>
      </c>
      <c r="C331" s="77">
        <v>2174</v>
      </c>
      <c r="D331" s="77">
        <v>1273.5</v>
      </c>
      <c r="E331" s="78">
        <v>900.5</v>
      </c>
    </row>
    <row r="332" spans="1:5" ht="14.25" x14ac:dyDescent="0.45">
      <c r="A332" s="46" t="s">
        <v>731</v>
      </c>
      <c r="B332" s="46" t="s">
        <v>732</v>
      </c>
      <c r="C332" s="77">
        <v>2259</v>
      </c>
      <c r="D332" s="77">
        <v>1707.25</v>
      </c>
      <c r="E332" s="78">
        <v>551.75</v>
      </c>
    </row>
    <row r="333" spans="1:5" ht="14.25" x14ac:dyDescent="0.45">
      <c r="A333" s="46" t="s">
        <v>733</v>
      </c>
      <c r="B333" s="46" t="s">
        <v>734</v>
      </c>
      <c r="C333" s="77">
        <v>400</v>
      </c>
      <c r="D333" s="77">
        <v>412.5</v>
      </c>
      <c r="E333" s="78">
        <v>-12.5</v>
      </c>
    </row>
    <row r="334" spans="1:5" ht="14.25" x14ac:dyDescent="0.45">
      <c r="A334" s="46" t="s">
        <v>735</v>
      </c>
      <c r="B334" s="46" t="s">
        <v>736</v>
      </c>
      <c r="C334" s="77">
        <v>2327</v>
      </c>
      <c r="D334" s="77">
        <v>776.25</v>
      </c>
      <c r="E334" s="78">
        <v>1550.75</v>
      </c>
    </row>
    <row r="335" spans="1:5" ht="14.25" x14ac:dyDescent="0.45">
      <c r="A335" s="46" t="s">
        <v>737</v>
      </c>
      <c r="B335" s="46" t="s">
        <v>738</v>
      </c>
      <c r="C335" s="77">
        <v>2786</v>
      </c>
      <c r="D335" s="77">
        <v>1814.75</v>
      </c>
      <c r="E335" s="78">
        <v>971.25</v>
      </c>
    </row>
    <row r="336" spans="1:5" ht="14.25" x14ac:dyDescent="0.45">
      <c r="A336" s="46" t="s">
        <v>739</v>
      </c>
      <c r="B336" s="46" t="s">
        <v>740</v>
      </c>
      <c r="C336" s="77">
        <v>2472</v>
      </c>
      <c r="D336" s="77">
        <v>2518.5</v>
      </c>
      <c r="E336" s="78">
        <v>-46.5</v>
      </c>
    </row>
    <row r="337" spans="1:5" ht="14.25" x14ac:dyDescent="0.45">
      <c r="A337" s="46" t="s">
        <v>741</v>
      </c>
      <c r="B337" s="46" t="s">
        <v>742</v>
      </c>
      <c r="C337" s="77">
        <v>4564</v>
      </c>
      <c r="D337" s="77">
        <v>0</v>
      </c>
      <c r="E337" s="78">
        <v>4564</v>
      </c>
    </row>
    <row r="338" spans="1:5" ht="14.25" x14ac:dyDescent="0.45">
      <c r="A338" s="46" t="s">
        <v>743</v>
      </c>
      <c r="B338" s="46" t="s">
        <v>744</v>
      </c>
      <c r="C338" s="77">
        <v>18711</v>
      </c>
      <c r="D338" s="77">
        <v>10531.5</v>
      </c>
      <c r="E338" s="78">
        <v>8179.5</v>
      </c>
    </row>
    <row r="339" spans="1:5" ht="14.25" x14ac:dyDescent="0.45">
      <c r="A339" s="46" t="s">
        <v>745</v>
      </c>
      <c r="B339" s="46" t="s">
        <v>746</v>
      </c>
      <c r="C339" s="77">
        <v>2967</v>
      </c>
      <c r="D339" s="77">
        <v>2978</v>
      </c>
      <c r="E339" s="78">
        <v>-11</v>
      </c>
    </row>
    <row r="340" spans="1:5" ht="14.25" x14ac:dyDescent="0.45">
      <c r="A340" s="46" t="s">
        <v>747</v>
      </c>
      <c r="B340" s="46" t="s">
        <v>748</v>
      </c>
      <c r="C340" s="77">
        <v>1666</v>
      </c>
      <c r="D340" s="77">
        <v>0</v>
      </c>
      <c r="E340" s="78">
        <v>1666</v>
      </c>
    </row>
    <row r="341" spans="1:5" ht="14.25" x14ac:dyDescent="0.45">
      <c r="A341" s="46" t="s">
        <v>749</v>
      </c>
      <c r="B341" s="46" t="s">
        <v>750</v>
      </c>
      <c r="C341" s="77">
        <v>1980</v>
      </c>
      <c r="D341" s="77">
        <v>1838.5</v>
      </c>
      <c r="E341" s="78">
        <v>141.5</v>
      </c>
    </row>
    <row r="342" spans="1:5" ht="14.25" x14ac:dyDescent="0.45">
      <c r="A342" s="46" t="s">
        <v>751</v>
      </c>
      <c r="B342" s="46" t="s">
        <v>752</v>
      </c>
      <c r="C342" s="77">
        <v>81250</v>
      </c>
      <c r="D342" s="77">
        <v>68883.520000000004</v>
      </c>
      <c r="E342" s="78">
        <v>12366.48</v>
      </c>
    </row>
    <row r="343" spans="1:5" ht="14.25" x14ac:dyDescent="0.45">
      <c r="A343" s="46" t="s">
        <v>753</v>
      </c>
      <c r="B343" s="46" t="s">
        <v>754</v>
      </c>
      <c r="C343" s="77">
        <v>1200</v>
      </c>
      <c r="D343" s="77">
        <v>0</v>
      </c>
      <c r="E343" s="78">
        <v>1200</v>
      </c>
    </row>
    <row r="344" spans="1:5" ht="14.25" x14ac:dyDescent="0.45">
      <c r="A344" s="46" t="s">
        <v>755</v>
      </c>
      <c r="B344" s="46" t="s">
        <v>756</v>
      </c>
      <c r="C344" s="77">
        <v>1200</v>
      </c>
      <c r="D344" s="77">
        <v>981.5</v>
      </c>
      <c r="E344" s="78">
        <v>218.5</v>
      </c>
    </row>
    <row r="345" spans="1:5" ht="14.25" x14ac:dyDescent="0.45">
      <c r="A345" s="46" t="s">
        <v>757</v>
      </c>
      <c r="B345" s="46" t="s">
        <v>758</v>
      </c>
      <c r="C345" s="77">
        <v>81250</v>
      </c>
      <c r="D345" s="77">
        <v>61445.64</v>
      </c>
      <c r="E345" s="78">
        <v>19804.36</v>
      </c>
    </row>
    <row r="346" spans="1:5" ht="14.25" x14ac:dyDescent="0.45">
      <c r="A346" s="46" t="s">
        <v>759</v>
      </c>
      <c r="B346" s="46" t="s">
        <v>760</v>
      </c>
      <c r="C346" s="77">
        <v>30886</v>
      </c>
      <c r="D346" s="77">
        <v>12251.25</v>
      </c>
      <c r="E346" s="78">
        <v>18634.75</v>
      </c>
    </row>
    <row r="347" spans="1:5" ht="14.25" x14ac:dyDescent="0.45">
      <c r="A347" s="46" t="s">
        <v>761</v>
      </c>
      <c r="B347" s="46" t="s">
        <v>762</v>
      </c>
      <c r="C347" s="77">
        <v>1000</v>
      </c>
      <c r="D347" s="77">
        <v>696.75</v>
      </c>
      <c r="E347" s="78">
        <v>303.25</v>
      </c>
    </row>
    <row r="348" spans="1:5" ht="14.25" x14ac:dyDescent="0.45">
      <c r="A348" s="46" t="s">
        <v>763</v>
      </c>
      <c r="B348" s="46" t="s">
        <v>764</v>
      </c>
      <c r="C348" s="77">
        <v>2500</v>
      </c>
      <c r="D348" s="77">
        <v>1523.5</v>
      </c>
      <c r="E348" s="78">
        <v>976.5</v>
      </c>
    </row>
    <row r="349" spans="1:5" ht="14.25" x14ac:dyDescent="0.45">
      <c r="A349" s="46" t="s">
        <v>765</v>
      </c>
      <c r="B349" s="46" t="s">
        <v>766</v>
      </c>
      <c r="C349" s="77">
        <v>138366</v>
      </c>
      <c r="D349" s="77">
        <v>147440.75</v>
      </c>
      <c r="E349" s="78">
        <v>-9074.75</v>
      </c>
    </row>
    <row r="350" spans="1:5" ht="14.25" x14ac:dyDescent="0.45">
      <c r="A350" s="46" t="s">
        <v>767</v>
      </c>
      <c r="B350" s="46" t="s">
        <v>768</v>
      </c>
      <c r="C350" s="77">
        <v>9766</v>
      </c>
      <c r="D350" s="77">
        <v>9840.4599999999991</v>
      </c>
      <c r="E350" s="78">
        <v>-74.459999999999994</v>
      </c>
    </row>
    <row r="351" spans="1:5" ht="14.25" x14ac:dyDescent="0.45">
      <c r="A351" s="46" t="s">
        <v>769</v>
      </c>
      <c r="B351" s="46" t="s">
        <v>770</v>
      </c>
      <c r="C351" s="77">
        <v>6153</v>
      </c>
      <c r="D351" s="77">
        <v>5692.49</v>
      </c>
      <c r="E351" s="78">
        <v>460.51</v>
      </c>
    </row>
    <row r="352" spans="1:5" ht="14.25" x14ac:dyDescent="0.45">
      <c r="A352" s="46" t="s">
        <v>771</v>
      </c>
      <c r="B352" s="46" t="s">
        <v>772</v>
      </c>
      <c r="C352" s="77">
        <v>420</v>
      </c>
      <c r="D352" s="77">
        <v>400.66</v>
      </c>
      <c r="E352" s="78">
        <v>19.34</v>
      </c>
    </row>
    <row r="353" spans="1:5" ht="14.25" x14ac:dyDescent="0.45">
      <c r="A353" s="46" t="s">
        <v>773</v>
      </c>
      <c r="B353" s="46" t="s">
        <v>774</v>
      </c>
      <c r="C353" s="77">
        <v>6360</v>
      </c>
      <c r="D353" s="77">
        <v>6473.5</v>
      </c>
      <c r="E353" s="78">
        <v>-113.5</v>
      </c>
    </row>
    <row r="354" spans="1:5" ht="14.25" x14ac:dyDescent="0.45">
      <c r="A354" s="46" t="s">
        <v>775</v>
      </c>
      <c r="B354" s="46" t="s">
        <v>776</v>
      </c>
      <c r="C354" s="77">
        <v>5339</v>
      </c>
      <c r="D354" s="77">
        <v>5558.81</v>
      </c>
      <c r="E354" s="78">
        <v>-219.81</v>
      </c>
    </row>
    <row r="355" spans="1:5" ht="14.25" x14ac:dyDescent="0.45">
      <c r="A355" s="46" t="s">
        <v>777</v>
      </c>
      <c r="B355" s="46" t="s">
        <v>778</v>
      </c>
      <c r="C355" s="77">
        <v>6473</v>
      </c>
      <c r="D355" s="77">
        <v>2635.88</v>
      </c>
      <c r="E355" s="78">
        <v>3837.12</v>
      </c>
    </row>
    <row r="356" spans="1:5" ht="14.25" x14ac:dyDescent="0.45">
      <c r="A356" s="46" t="s">
        <v>779</v>
      </c>
      <c r="B356" s="46" t="s">
        <v>780</v>
      </c>
      <c r="C356" s="77">
        <v>7947</v>
      </c>
      <c r="D356" s="77">
        <v>3353.43</v>
      </c>
      <c r="E356" s="78">
        <v>4593.57</v>
      </c>
    </row>
    <row r="357" spans="1:5" ht="14.25" x14ac:dyDescent="0.45">
      <c r="A357" s="46" t="s">
        <v>781</v>
      </c>
      <c r="B357" s="46" t="s">
        <v>782</v>
      </c>
      <c r="C357" s="77">
        <v>7303</v>
      </c>
      <c r="D357" s="77">
        <v>7034.92</v>
      </c>
      <c r="E357" s="78">
        <v>268.08</v>
      </c>
    </row>
    <row r="358" spans="1:5" ht="14.25" x14ac:dyDescent="0.45">
      <c r="A358" s="46" t="s">
        <v>783</v>
      </c>
      <c r="B358" s="46" t="s">
        <v>784</v>
      </c>
      <c r="C358" s="77">
        <v>11187</v>
      </c>
      <c r="D358" s="77">
        <v>7105.37</v>
      </c>
      <c r="E358" s="78">
        <v>4081.63</v>
      </c>
    </row>
    <row r="359" spans="1:5" ht="14.25" x14ac:dyDescent="0.45">
      <c r="A359" s="46" t="s">
        <v>785</v>
      </c>
      <c r="B359" s="46" t="s">
        <v>786</v>
      </c>
      <c r="C359" s="77">
        <v>15597</v>
      </c>
      <c r="D359" s="77">
        <v>17394.509999999998</v>
      </c>
      <c r="E359" s="78">
        <v>-1797.51</v>
      </c>
    </row>
    <row r="360" spans="1:5" ht="14.25" x14ac:dyDescent="0.45">
      <c r="A360" s="46" t="s">
        <v>787</v>
      </c>
      <c r="B360" s="46" t="s">
        <v>788</v>
      </c>
      <c r="C360" s="77">
        <v>4676</v>
      </c>
      <c r="D360" s="77">
        <v>4951.03</v>
      </c>
      <c r="E360" s="78">
        <v>-275.02999999999997</v>
      </c>
    </row>
    <row r="361" spans="1:5" ht="14.25" x14ac:dyDescent="0.45">
      <c r="A361" s="46" t="s">
        <v>789</v>
      </c>
      <c r="B361" s="46" t="s">
        <v>790</v>
      </c>
      <c r="C361" s="77">
        <v>1469</v>
      </c>
      <c r="D361" s="77">
        <v>1418.68</v>
      </c>
      <c r="E361" s="78">
        <v>50.32</v>
      </c>
    </row>
    <row r="362" spans="1:5" ht="14.25" x14ac:dyDescent="0.45">
      <c r="A362" s="46" t="s">
        <v>791</v>
      </c>
      <c r="B362" s="46" t="s">
        <v>792</v>
      </c>
      <c r="C362" s="77">
        <v>307</v>
      </c>
      <c r="D362" s="77">
        <v>315</v>
      </c>
      <c r="E362" s="78">
        <v>-8</v>
      </c>
    </row>
    <row r="363" spans="1:5" ht="14.25" x14ac:dyDescent="0.45">
      <c r="A363" s="46" t="s">
        <v>793</v>
      </c>
      <c r="B363" s="46" t="s">
        <v>794</v>
      </c>
      <c r="C363" s="77">
        <v>141</v>
      </c>
      <c r="D363" s="77">
        <v>140.80000000000001</v>
      </c>
      <c r="E363" s="78">
        <v>0.2</v>
      </c>
    </row>
    <row r="364" spans="1:5" ht="14.25" x14ac:dyDescent="0.45">
      <c r="A364" s="46" t="s">
        <v>795</v>
      </c>
      <c r="B364" s="46" t="s">
        <v>796</v>
      </c>
      <c r="C364" s="77">
        <v>940</v>
      </c>
      <c r="D364" s="77">
        <v>825</v>
      </c>
      <c r="E364" s="78">
        <v>115</v>
      </c>
    </row>
    <row r="365" spans="1:5" ht="14.25" x14ac:dyDescent="0.45">
      <c r="A365" s="46" t="s">
        <v>797</v>
      </c>
      <c r="B365" s="46" t="s">
        <v>798</v>
      </c>
      <c r="C365" s="77">
        <v>1658</v>
      </c>
      <c r="D365" s="77">
        <v>1718.33</v>
      </c>
      <c r="E365" s="78">
        <v>-60.33</v>
      </c>
    </row>
    <row r="366" spans="1:5" ht="14.25" x14ac:dyDescent="0.45">
      <c r="A366" s="46" t="s">
        <v>799</v>
      </c>
      <c r="B366" s="46" t="s">
        <v>800</v>
      </c>
      <c r="C366" s="77">
        <v>1536</v>
      </c>
      <c r="D366" s="77">
        <v>1539.01</v>
      </c>
      <c r="E366" s="78">
        <v>-3.01</v>
      </c>
    </row>
    <row r="367" spans="1:5" ht="14.25" x14ac:dyDescent="0.45">
      <c r="A367" s="46" t="s">
        <v>801</v>
      </c>
      <c r="B367" s="46" t="s">
        <v>802</v>
      </c>
      <c r="C367" s="77">
        <v>2433</v>
      </c>
      <c r="D367" s="77">
        <v>2305.98</v>
      </c>
      <c r="E367" s="78">
        <v>127.02</v>
      </c>
    </row>
    <row r="368" spans="1:5" ht="14.25" x14ac:dyDescent="0.45">
      <c r="A368" s="46" t="s">
        <v>803</v>
      </c>
      <c r="B368" s="46" t="s">
        <v>804</v>
      </c>
      <c r="C368" s="77">
        <v>3809</v>
      </c>
      <c r="D368" s="77">
        <v>2973.65</v>
      </c>
      <c r="E368" s="78">
        <v>835.35</v>
      </c>
    </row>
    <row r="369" spans="1:5" ht="14.25" x14ac:dyDescent="0.45">
      <c r="A369" s="46" t="s">
        <v>805</v>
      </c>
      <c r="B369" s="46" t="s">
        <v>806</v>
      </c>
      <c r="C369" s="77">
        <v>5499</v>
      </c>
      <c r="D369" s="77">
        <v>5431.66</v>
      </c>
      <c r="E369" s="78">
        <v>67.34</v>
      </c>
    </row>
    <row r="370" spans="1:5" ht="14.25" x14ac:dyDescent="0.45">
      <c r="A370" s="46" t="s">
        <v>807</v>
      </c>
      <c r="B370" s="46" t="s">
        <v>808</v>
      </c>
      <c r="C370" s="77">
        <v>3000</v>
      </c>
      <c r="D370" s="77">
        <v>2518.6799999999998</v>
      </c>
      <c r="E370" s="78">
        <v>481.32</v>
      </c>
    </row>
    <row r="371" spans="1:5" ht="14.25" x14ac:dyDescent="0.45">
      <c r="A371" s="46" t="s">
        <v>809</v>
      </c>
      <c r="B371" s="46" t="s">
        <v>810</v>
      </c>
      <c r="C371" s="77">
        <v>20000</v>
      </c>
      <c r="D371" s="77">
        <v>20054.400000000001</v>
      </c>
      <c r="E371" s="78">
        <v>-54.4</v>
      </c>
    </row>
    <row r="372" spans="1:5" ht="14.25" x14ac:dyDescent="0.45">
      <c r="A372" s="46" t="s">
        <v>811</v>
      </c>
      <c r="B372" s="46" t="s">
        <v>812</v>
      </c>
      <c r="C372" s="77">
        <v>1800</v>
      </c>
      <c r="D372" s="77">
        <v>1800</v>
      </c>
      <c r="E372" s="78">
        <v>0</v>
      </c>
    </row>
    <row r="373" spans="1:5" ht="14.25" x14ac:dyDescent="0.45">
      <c r="A373" s="46" t="s">
        <v>813</v>
      </c>
      <c r="B373" s="46" t="s">
        <v>814</v>
      </c>
      <c r="C373" s="77">
        <v>3050</v>
      </c>
      <c r="D373" s="77">
        <v>2457.38</v>
      </c>
      <c r="E373" s="78">
        <v>592.62</v>
      </c>
    </row>
    <row r="374" spans="1:5" ht="14.25" x14ac:dyDescent="0.45">
      <c r="A374" s="46" t="s">
        <v>815</v>
      </c>
      <c r="B374" s="46" t="s">
        <v>816</v>
      </c>
      <c r="C374" s="77">
        <v>2200</v>
      </c>
      <c r="D374" s="77">
        <v>2200</v>
      </c>
      <c r="E374" s="78">
        <v>0</v>
      </c>
    </row>
    <row r="375" spans="1:5" ht="14.25" x14ac:dyDescent="0.45">
      <c r="A375" s="46" t="s">
        <v>817</v>
      </c>
      <c r="B375" s="46" t="s">
        <v>818</v>
      </c>
      <c r="C375" s="77">
        <v>1200</v>
      </c>
      <c r="D375" s="77">
        <v>1200</v>
      </c>
      <c r="E375" s="78">
        <v>0</v>
      </c>
    </row>
    <row r="376" spans="1:5" ht="14.25" x14ac:dyDescent="0.45">
      <c r="A376" s="46" t="s">
        <v>819</v>
      </c>
      <c r="B376" s="46" t="s">
        <v>820</v>
      </c>
      <c r="C376" s="77">
        <v>200</v>
      </c>
      <c r="D376" s="77">
        <v>200</v>
      </c>
      <c r="E376" s="78">
        <v>0</v>
      </c>
    </row>
    <row r="377" spans="1:5" ht="14.25" x14ac:dyDescent="0.45">
      <c r="A377" s="46" t="s">
        <v>821</v>
      </c>
      <c r="B377" s="46" t="s">
        <v>822</v>
      </c>
      <c r="C377" s="77">
        <v>1000</v>
      </c>
      <c r="D377" s="77">
        <v>1000</v>
      </c>
      <c r="E377" s="78">
        <v>0</v>
      </c>
    </row>
    <row r="378" spans="1:5" ht="14.25" x14ac:dyDescent="0.45">
      <c r="A378" s="46" t="s">
        <v>823</v>
      </c>
      <c r="B378" s="46" t="s">
        <v>824</v>
      </c>
      <c r="C378" s="77">
        <v>1000</v>
      </c>
      <c r="D378" s="77">
        <v>1000</v>
      </c>
      <c r="E378" s="78">
        <v>0</v>
      </c>
    </row>
    <row r="379" spans="1:5" ht="14.25" x14ac:dyDescent="0.45">
      <c r="A379" s="46" t="s">
        <v>825</v>
      </c>
      <c r="B379" s="46" t="s">
        <v>826</v>
      </c>
      <c r="C379" s="77">
        <v>1000</v>
      </c>
      <c r="D379" s="77">
        <v>1000</v>
      </c>
      <c r="E379" s="78">
        <v>0</v>
      </c>
    </row>
    <row r="380" spans="1:5" ht="14.25" x14ac:dyDescent="0.45">
      <c r="A380" s="46" t="s">
        <v>827</v>
      </c>
      <c r="B380" s="46" t="s">
        <v>828</v>
      </c>
      <c r="C380" s="77">
        <v>1000</v>
      </c>
      <c r="D380" s="77">
        <v>1000</v>
      </c>
      <c r="E380" s="78">
        <v>0</v>
      </c>
    </row>
    <row r="381" spans="1:5" ht="14.25" x14ac:dyDescent="0.45">
      <c r="A381" s="46" t="s">
        <v>829</v>
      </c>
      <c r="B381" s="46" t="s">
        <v>830</v>
      </c>
      <c r="C381" s="77">
        <v>1500</v>
      </c>
      <c r="D381" s="77">
        <v>1500</v>
      </c>
      <c r="E381" s="78">
        <v>0</v>
      </c>
    </row>
    <row r="382" spans="1:5" ht="14.25" x14ac:dyDescent="0.45">
      <c r="A382" s="46" t="s">
        <v>831</v>
      </c>
      <c r="B382" s="46" t="s">
        <v>832</v>
      </c>
      <c r="C382" s="77">
        <v>2500</v>
      </c>
      <c r="D382" s="77">
        <v>2500</v>
      </c>
      <c r="E382" s="78">
        <v>0</v>
      </c>
    </row>
    <row r="383" spans="1:5" ht="14.25" x14ac:dyDescent="0.45">
      <c r="A383" s="46" t="s">
        <v>833</v>
      </c>
      <c r="B383" s="46" t="s">
        <v>834</v>
      </c>
      <c r="C383" s="77">
        <v>1500</v>
      </c>
      <c r="D383" s="77">
        <v>1504.45</v>
      </c>
      <c r="E383" s="78">
        <v>-4.45</v>
      </c>
    </row>
    <row r="384" spans="1:5" ht="14.25" x14ac:dyDescent="0.45">
      <c r="A384" s="46" t="s">
        <v>835</v>
      </c>
      <c r="B384" s="46" t="s">
        <v>836</v>
      </c>
      <c r="C384" s="77">
        <v>1</v>
      </c>
      <c r="D384" s="77">
        <v>0</v>
      </c>
      <c r="E384" s="78">
        <v>1</v>
      </c>
    </row>
    <row r="385" spans="1:5" ht="14.25" x14ac:dyDescent="0.45">
      <c r="A385" s="46" t="s">
        <v>837</v>
      </c>
      <c r="B385" s="46" t="s">
        <v>838</v>
      </c>
      <c r="C385" s="77">
        <v>1</v>
      </c>
      <c r="D385" s="77">
        <v>0</v>
      </c>
      <c r="E385" s="78">
        <v>1</v>
      </c>
    </row>
    <row r="386" spans="1:5" ht="14.25" x14ac:dyDescent="0.45">
      <c r="A386" s="46" t="s">
        <v>839</v>
      </c>
      <c r="B386" s="46" t="s">
        <v>840</v>
      </c>
      <c r="C386" s="77">
        <v>1</v>
      </c>
      <c r="D386" s="77">
        <v>22410.21</v>
      </c>
      <c r="E386" s="78">
        <v>-22409.21</v>
      </c>
    </row>
    <row r="387" spans="1:5" ht="14.25" x14ac:dyDescent="0.45">
      <c r="A387" s="46" t="s">
        <v>841</v>
      </c>
      <c r="B387" s="46" t="s">
        <v>842</v>
      </c>
      <c r="C387" s="77">
        <v>40000</v>
      </c>
      <c r="D387" s="77">
        <v>28100.09</v>
      </c>
      <c r="E387" s="78">
        <v>11899.91</v>
      </c>
    </row>
    <row r="388" spans="1:5" ht="14.25" x14ac:dyDescent="0.45">
      <c r="A388" s="46" t="s">
        <v>843</v>
      </c>
      <c r="B388" s="46" t="s">
        <v>844</v>
      </c>
      <c r="C388" s="77">
        <v>300000</v>
      </c>
      <c r="D388" s="77">
        <v>260573.51</v>
      </c>
      <c r="E388" s="78">
        <v>39426.49</v>
      </c>
    </row>
    <row r="389" spans="1:5" ht="14.25" x14ac:dyDescent="0.45">
      <c r="A389" s="46" t="s">
        <v>845</v>
      </c>
      <c r="B389" s="46" t="s">
        <v>846</v>
      </c>
      <c r="C389" s="77">
        <v>370000</v>
      </c>
      <c r="D389" s="77">
        <v>387850.23999999999</v>
      </c>
      <c r="E389" s="78">
        <v>-17850.240000000002</v>
      </c>
    </row>
    <row r="390" spans="1:5" ht="14.25" x14ac:dyDescent="0.45">
      <c r="A390" s="46" t="s">
        <v>847</v>
      </c>
      <c r="B390" s="46" t="s">
        <v>848</v>
      </c>
      <c r="C390" s="77">
        <v>1309000</v>
      </c>
      <c r="D390" s="77">
        <v>1160539.25</v>
      </c>
      <c r="E390" s="78">
        <v>148460.75</v>
      </c>
    </row>
    <row r="391" spans="1:5" ht="14.25" x14ac:dyDescent="0.45">
      <c r="A391" s="46" t="s">
        <v>849</v>
      </c>
      <c r="B391" s="46" t="s">
        <v>850</v>
      </c>
      <c r="C391" s="77">
        <v>562000</v>
      </c>
      <c r="D391" s="77">
        <v>563549.37</v>
      </c>
      <c r="E391" s="78">
        <v>-1549.37</v>
      </c>
    </row>
    <row r="392" spans="1:5" ht="14.25" x14ac:dyDescent="0.45">
      <c r="A392" s="46" t="s">
        <v>851</v>
      </c>
      <c r="B392" s="46" t="s">
        <v>852</v>
      </c>
      <c r="C392" s="77">
        <v>50645</v>
      </c>
      <c r="D392" s="77">
        <v>28042</v>
      </c>
      <c r="E392" s="78">
        <v>22603</v>
      </c>
    </row>
    <row r="393" spans="1:5" ht="14.25" x14ac:dyDescent="0.45">
      <c r="A393" s="46" t="s">
        <v>853</v>
      </c>
      <c r="B393" s="46" t="s">
        <v>854</v>
      </c>
      <c r="C393" s="77">
        <v>222850</v>
      </c>
      <c r="D393" s="77">
        <v>181882.64</v>
      </c>
      <c r="E393" s="78">
        <v>40967.360000000001</v>
      </c>
    </row>
    <row r="394" spans="1:5" ht="14.25" x14ac:dyDescent="0.45">
      <c r="A394" s="46" t="s">
        <v>855</v>
      </c>
      <c r="B394" s="46" t="s">
        <v>856</v>
      </c>
      <c r="C394" s="77">
        <v>66240</v>
      </c>
      <c r="D394" s="77">
        <v>56771.73</v>
      </c>
      <c r="E394" s="78">
        <v>9468.27</v>
      </c>
    </row>
    <row r="395" spans="1:5" ht="14.25" x14ac:dyDescent="0.45">
      <c r="A395" s="46" t="s">
        <v>857</v>
      </c>
      <c r="B395" s="46" t="s">
        <v>858</v>
      </c>
      <c r="C395" s="77">
        <v>988940</v>
      </c>
      <c r="D395" s="77">
        <v>704934.79</v>
      </c>
      <c r="E395" s="78">
        <v>284005.21000000002</v>
      </c>
    </row>
    <row r="396" spans="1:5" ht="14.25" x14ac:dyDescent="0.45">
      <c r="A396" s="46" t="s">
        <v>859</v>
      </c>
      <c r="B396" s="46" t="s">
        <v>860</v>
      </c>
      <c r="C396" s="77">
        <v>165680</v>
      </c>
      <c r="D396" s="77">
        <v>160566.15</v>
      </c>
      <c r="E396" s="78">
        <v>5113.8500000000004</v>
      </c>
    </row>
    <row r="397" spans="1:5" ht="14.25" x14ac:dyDescent="0.45">
      <c r="A397" s="46" t="s">
        <v>861</v>
      </c>
      <c r="B397" s="46" t="s">
        <v>862</v>
      </c>
      <c r="C397" s="77">
        <v>4000</v>
      </c>
      <c r="D397" s="77">
        <v>2139.64</v>
      </c>
      <c r="E397" s="78">
        <v>1860.36</v>
      </c>
    </row>
    <row r="398" spans="1:5" ht="14.25" x14ac:dyDescent="0.45">
      <c r="A398" s="46" t="s">
        <v>863</v>
      </c>
      <c r="B398" s="46" t="s">
        <v>864</v>
      </c>
      <c r="C398" s="77">
        <v>4000</v>
      </c>
      <c r="D398" s="77">
        <v>2219.06</v>
      </c>
      <c r="E398" s="78">
        <v>1780.94</v>
      </c>
    </row>
    <row r="399" spans="1:5" ht="14.25" x14ac:dyDescent="0.45">
      <c r="A399" s="46" t="s">
        <v>865</v>
      </c>
      <c r="B399" s="46" t="s">
        <v>866</v>
      </c>
      <c r="C399" s="77">
        <v>6000</v>
      </c>
      <c r="D399" s="77">
        <v>4301.46</v>
      </c>
      <c r="E399" s="78">
        <v>1698.54</v>
      </c>
    </row>
    <row r="400" spans="1:5" ht="14.25" x14ac:dyDescent="0.45">
      <c r="A400" s="46" t="s">
        <v>867</v>
      </c>
      <c r="B400" s="46" t="s">
        <v>868</v>
      </c>
      <c r="C400" s="77">
        <v>300</v>
      </c>
      <c r="D400" s="77">
        <v>0</v>
      </c>
      <c r="E400" s="78">
        <v>300</v>
      </c>
    </row>
    <row r="401" spans="1:5" ht="14.25" x14ac:dyDescent="0.45">
      <c r="A401" s="46" t="s">
        <v>869</v>
      </c>
      <c r="B401" s="46" t="s">
        <v>870</v>
      </c>
      <c r="C401" s="77">
        <v>1700</v>
      </c>
      <c r="D401" s="77">
        <v>2010.8</v>
      </c>
      <c r="E401" s="78">
        <v>-310.8</v>
      </c>
    </row>
    <row r="402" spans="1:5" ht="14.25" x14ac:dyDescent="0.45">
      <c r="A402" s="46" t="s">
        <v>871</v>
      </c>
      <c r="B402" s="46" t="s">
        <v>872</v>
      </c>
      <c r="C402" s="77">
        <v>400</v>
      </c>
      <c r="D402" s="77">
        <v>0</v>
      </c>
      <c r="E402" s="78">
        <v>400</v>
      </c>
    </row>
    <row r="403" spans="1:5" ht="14.25" x14ac:dyDescent="0.45">
      <c r="A403" s="46" t="s">
        <v>873</v>
      </c>
      <c r="B403" s="46" t="s">
        <v>874</v>
      </c>
      <c r="C403" s="77">
        <v>400</v>
      </c>
      <c r="D403" s="77">
        <v>202.4</v>
      </c>
      <c r="E403" s="78">
        <v>197.6</v>
      </c>
    </row>
    <row r="404" spans="1:5" ht="14.25" x14ac:dyDescent="0.45">
      <c r="A404" s="46" t="s">
        <v>875</v>
      </c>
      <c r="B404" s="46" t="s">
        <v>876</v>
      </c>
      <c r="C404" s="77">
        <v>400</v>
      </c>
      <c r="D404" s="77">
        <v>399.91</v>
      </c>
      <c r="E404" s="78">
        <v>0.09</v>
      </c>
    </row>
    <row r="405" spans="1:5" ht="14.25" x14ac:dyDescent="0.45">
      <c r="A405" s="46" t="s">
        <v>877</v>
      </c>
      <c r="B405" s="46" t="s">
        <v>878</v>
      </c>
      <c r="C405" s="77">
        <v>400</v>
      </c>
      <c r="D405" s="77">
        <v>0</v>
      </c>
      <c r="E405" s="78">
        <v>400</v>
      </c>
    </row>
    <row r="406" spans="1:5" ht="14.25" x14ac:dyDescent="0.45">
      <c r="A406" s="46" t="s">
        <v>879</v>
      </c>
      <c r="B406" s="46" t="s">
        <v>880</v>
      </c>
      <c r="C406" s="77">
        <v>2000</v>
      </c>
      <c r="D406" s="77">
        <v>972.29</v>
      </c>
      <c r="E406" s="78">
        <v>1027.71</v>
      </c>
    </row>
    <row r="407" spans="1:5" ht="14.25" x14ac:dyDescent="0.45">
      <c r="A407" s="46" t="s">
        <v>881</v>
      </c>
      <c r="B407" s="46" t="s">
        <v>882</v>
      </c>
      <c r="C407" s="77">
        <v>6000</v>
      </c>
      <c r="D407" s="77">
        <v>633.29999999999995</v>
      </c>
      <c r="E407" s="78">
        <v>5366.7</v>
      </c>
    </row>
    <row r="408" spans="1:5" ht="14.25" x14ac:dyDescent="0.45">
      <c r="A408" s="46" t="s">
        <v>883</v>
      </c>
      <c r="B408" s="46" t="s">
        <v>884</v>
      </c>
      <c r="C408" s="77">
        <v>750</v>
      </c>
      <c r="D408" s="77">
        <v>256.72000000000003</v>
      </c>
      <c r="E408" s="78">
        <v>493.28</v>
      </c>
    </row>
    <row r="409" spans="1:5" ht="14.25" x14ac:dyDescent="0.45">
      <c r="A409" s="46" t="s">
        <v>885</v>
      </c>
      <c r="B409" s="46" t="s">
        <v>886</v>
      </c>
      <c r="C409" s="77">
        <v>750</v>
      </c>
      <c r="D409" s="77">
        <v>256.72000000000003</v>
      </c>
      <c r="E409" s="78">
        <v>493.28</v>
      </c>
    </row>
    <row r="410" spans="1:5" ht="14.25" x14ac:dyDescent="0.45">
      <c r="A410" s="46" t="s">
        <v>887</v>
      </c>
      <c r="B410" s="46" t="s">
        <v>888</v>
      </c>
      <c r="C410" s="77">
        <v>500</v>
      </c>
      <c r="D410" s="77">
        <v>0</v>
      </c>
      <c r="E410" s="78">
        <v>500</v>
      </c>
    </row>
    <row r="411" spans="1:5" ht="14.25" x14ac:dyDescent="0.45">
      <c r="A411" s="46" t="s">
        <v>889</v>
      </c>
      <c r="B411" s="46" t="s">
        <v>890</v>
      </c>
      <c r="C411" s="77">
        <v>3000</v>
      </c>
      <c r="D411" s="77">
        <v>3561.12</v>
      </c>
      <c r="E411" s="78">
        <v>-561.12</v>
      </c>
    </row>
    <row r="412" spans="1:5" ht="14.25" x14ac:dyDescent="0.45">
      <c r="A412" s="46" t="s">
        <v>891</v>
      </c>
      <c r="B412" s="46" t="s">
        <v>892</v>
      </c>
      <c r="C412" s="77">
        <v>600</v>
      </c>
      <c r="D412" s="77">
        <v>600</v>
      </c>
      <c r="E412" s="78">
        <v>0</v>
      </c>
    </row>
    <row r="413" spans="1:5" ht="14.25" x14ac:dyDescent="0.45">
      <c r="A413" s="46" t="s">
        <v>893</v>
      </c>
      <c r="B413" s="46" t="s">
        <v>894</v>
      </c>
      <c r="C413" s="77">
        <v>1000</v>
      </c>
      <c r="D413" s="77">
        <v>256.43</v>
      </c>
      <c r="E413" s="78">
        <v>743.57</v>
      </c>
    </row>
    <row r="414" spans="1:5" ht="14.25" x14ac:dyDescent="0.45">
      <c r="A414" s="46" t="s">
        <v>895</v>
      </c>
      <c r="B414" s="46" t="s">
        <v>896</v>
      </c>
      <c r="C414" s="77">
        <v>2100</v>
      </c>
      <c r="D414" s="77">
        <v>2100.85</v>
      </c>
      <c r="E414" s="78">
        <v>-0.85</v>
      </c>
    </row>
    <row r="415" spans="1:5" ht="14.25" x14ac:dyDescent="0.45">
      <c r="A415" s="46" t="s">
        <v>897</v>
      </c>
      <c r="B415" s="46" t="s">
        <v>898</v>
      </c>
      <c r="C415" s="77">
        <v>7200</v>
      </c>
      <c r="D415" s="77">
        <v>7246.23</v>
      </c>
      <c r="E415" s="78">
        <v>-46.23</v>
      </c>
    </row>
    <row r="416" spans="1:5" ht="14.25" x14ac:dyDescent="0.45">
      <c r="A416" s="46" t="s">
        <v>899</v>
      </c>
      <c r="B416" s="46" t="s">
        <v>900</v>
      </c>
      <c r="C416" s="77">
        <v>7000</v>
      </c>
      <c r="D416" s="77">
        <v>7092.81</v>
      </c>
      <c r="E416" s="78">
        <v>-92.81</v>
      </c>
    </row>
    <row r="417" spans="1:5" ht="14.25" x14ac:dyDescent="0.45">
      <c r="A417" s="46" t="s">
        <v>901</v>
      </c>
      <c r="B417" s="46" t="s">
        <v>902</v>
      </c>
      <c r="C417" s="77">
        <v>2100</v>
      </c>
      <c r="D417" s="77">
        <v>1928.46</v>
      </c>
      <c r="E417" s="78">
        <v>171.54</v>
      </c>
    </row>
    <row r="418" spans="1:5" ht="14.25" x14ac:dyDescent="0.45">
      <c r="A418" s="46" t="s">
        <v>903</v>
      </c>
      <c r="B418" s="46" t="s">
        <v>904</v>
      </c>
      <c r="C418" s="77">
        <v>3000</v>
      </c>
      <c r="D418" s="77">
        <v>2394.34</v>
      </c>
      <c r="E418" s="78">
        <v>605.66</v>
      </c>
    </row>
    <row r="419" spans="1:5" ht="14.25" x14ac:dyDescent="0.45">
      <c r="A419" s="46" t="s">
        <v>905</v>
      </c>
      <c r="B419" s="46" t="s">
        <v>906</v>
      </c>
      <c r="C419" s="77">
        <v>1000</v>
      </c>
      <c r="D419" s="77">
        <v>937.5</v>
      </c>
      <c r="E419" s="78">
        <v>62.5</v>
      </c>
    </row>
    <row r="420" spans="1:5" ht="14.25" x14ac:dyDescent="0.45">
      <c r="A420" s="46" t="s">
        <v>907</v>
      </c>
      <c r="B420" s="46" t="s">
        <v>908</v>
      </c>
      <c r="C420" s="77">
        <v>2800</v>
      </c>
      <c r="D420" s="77">
        <v>2014.44</v>
      </c>
      <c r="E420" s="78">
        <v>785.56</v>
      </c>
    </row>
    <row r="421" spans="1:5" ht="14.25" x14ac:dyDescent="0.45">
      <c r="A421" s="46" t="s">
        <v>909</v>
      </c>
      <c r="B421" s="46" t="s">
        <v>910</v>
      </c>
      <c r="C421" s="77">
        <v>300</v>
      </c>
      <c r="D421" s="77">
        <v>265</v>
      </c>
      <c r="E421" s="78">
        <v>35</v>
      </c>
    </row>
    <row r="422" spans="1:5" ht="14.25" x14ac:dyDescent="0.45">
      <c r="A422" s="46" t="s">
        <v>911</v>
      </c>
      <c r="B422" s="46" t="s">
        <v>912</v>
      </c>
      <c r="C422" s="77">
        <v>16000</v>
      </c>
      <c r="D422" s="77">
        <v>13444.87</v>
      </c>
      <c r="E422" s="78">
        <v>2555.13</v>
      </c>
    </row>
    <row r="423" spans="1:5" ht="14.25" x14ac:dyDescent="0.45">
      <c r="A423" s="46" t="s">
        <v>913</v>
      </c>
      <c r="B423" s="46" t="s">
        <v>914</v>
      </c>
      <c r="C423" s="77">
        <v>600</v>
      </c>
      <c r="D423" s="77">
        <v>526.23</v>
      </c>
      <c r="E423" s="78">
        <v>73.77</v>
      </c>
    </row>
    <row r="424" spans="1:5" ht="14.25" x14ac:dyDescent="0.45">
      <c r="A424" s="46" t="s">
        <v>915</v>
      </c>
      <c r="B424" s="46" t="s">
        <v>916</v>
      </c>
      <c r="C424" s="77">
        <v>139762</v>
      </c>
      <c r="D424" s="77">
        <v>154706.32999999999</v>
      </c>
      <c r="E424" s="78">
        <v>-14944.33</v>
      </c>
    </row>
    <row r="425" spans="1:5" ht="14.25" x14ac:dyDescent="0.45">
      <c r="A425" s="46" t="s">
        <v>917</v>
      </c>
      <c r="B425" s="46" t="s">
        <v>918</v>
      </c>
      <c r="C425" s="77">
        <v>38386</v>
      </c>
      <c r="D425" s="77">
        <v>36713.58</v>
      </c>
      <c r="E425" s="78">
        <v>1672.42</v>
      </c>
    </row>
    <row r="426" spans="1:5" ht="14.25" x14ac:dyDescent="0.45">
      <c r="A426" s="46" t="s">
        <v>919</v>
      </c>
      <c r="B426" s="46" t="s">
        <v>920</v>
      </c>
      <c r="C426" s="77">
        <v>8475</v>
      </c>
      <c r="D426" s="77">
        <v>6779.21</v>
      </c>
      <c r="E426" s="78">
        <v>1695.79</v>
      </c>
    </row>
    <row r="427" spans="1:5" ht="14.25" x14ac:dyDescent="0.45">
      <c r="A427" s="46" t="s">
        <v>921</v>
      </c>
      <c r="B427" s="46" t="s">
        <v>922</v>
      </c>
      <c r="C427" s="77">
        <v>20000</v>
      </c>
      <c r="D427" s="77">
        <v>20000.96</v>
      </c>
      <c r="E427" s="78">
        <v>-0.96</v>
      </c>
    </row>
    <row r="428" spans="1:5" ht="14.25" x14ac:dyDescent="0.45">
      <c r="A428" s="46" t="s">
        <v>923</v>
      </c>
      <c r="B428" s="46" t="s">
        <v>924</v>
      </c>
      <c r="C428" s="77">
        <v>1400</v>
      </c>
      <c r="D428" s="77">
        <v>743.35</v>
      </c>
      <c r="E428" s="78">
        <v>656.65</v>
      </c>
    </row>
    <row r="429" spans="1:5" ht="14.25" x14ac:dyDescent="0.45">
      <c r="A429" s="46" t="s">
        <v>925</v>
      </c>
      <c r="B429" s="46" t="s">
        <v>926</v>
      </c>
      <c r="C429" s="77">
        <v>1500</v>
      </c>
      <c r="D429" s="77">
        <v>1478.5</v>
      </c>
      <c r="E429" s="78">
        <v>21.5</v>
      </c>
    </row>
    <row r="430" spans="1:5" ht="14.25" x14ac:dyDescent="0.45">
      <c r="A430" s="46" t="s">
        <v>927</v>
      </c>
      <c r="B430" s="46" t="s">
        <v>928</v>
      </c>
      <c r="C430" s="77">
        <v>3500</v>
      </c>
      <c r="D430" s="77">
        <v>2497.61</v>
      </c>
      <c r="E430" s="78">
        <v>1002.39</v>
      </c>
    </row>
    <row r="431" spans="1:5" ht="14.25" x14ac:dyDescent="0.45">
      <c r="A431" s="46" t="s">
        <v>929</v>
      </c>
      <c r="B431" s="46" t="s">
        <v>930</v>
      </c>
      <c r="C431" s="77">
        <v>1343</v>
      </c>
      <c r="D431" s="77">
        <v>1199.47</v>
      </c>
      <c r="E431" s="78">
        <v>143.53</v>
      </c>
    </row>
    <row r="432" spans="1:5" ht="14.25" x14ac:dyDescent="0.45">
      <c r="A432" s="46" t="s">
        <v>931</v>
      </c>
      <c r="B432" s="46" t="s">
        <v>932</v>
      </c>
      <c r="C432" s="77">
        <v>1432</v>
      </c>
      <c r="D432" s="77">
        <v>1422.21</v>
      </c>
      <c r="E432" s="78">
        <v>9.7899999999999991</v>
      </c>
    </row>
    <row r="433" spans="1:5" ht="14.25" x14ac:dyDescent="0.45">
      <c r="A433" s="46" t="s">
        <v>933</v>
      </c>
      <c r="B433" s="46" t="s">
        <v>934</v>
      </c>
      <c r="C433" s="77">
        <v>788</v>
      </c>
      <c r="D433" s="77">
        <v>759.06</v>
      </c>
      <c r="E433" s="78">
        <v>28.94</v>
      </c>
    </row>
    <row r="434" spans="1:5" ht="14.25" x14ac:dyDescent="0.45">
      <c r="A434" s="46" t="s">
        <v>935</v>
      </c>
      <c r="B434" s="46" t="s">
        <v>936</v>
      </c>
      <c r="C434" s="77">
        <v>1343</v>
      </c>
      <c r="D434" s="77">
        <v>1342.5</v>
      </c>
      <c r="E434" s="78">
        <v>0.5</v>
      </c>
    </row>
    <row r="435" spans="1:5" ht="14.25" x14ac:dyDescent="0.45">
      <c r="A435" s="46" t="s">
        <v>937</v>
      </c>
      <c r="B435" s="46" t="s">
        <v>938</v>
      </c>
      <c r="C435" s="77">
        <v>358</v>
      </c>
      <c r="D435" s="77">
        <v>355.95</v>
      </c>
      <c r="E435" s="78">
        <v>2.0499999999999998</v>
      </c>
    </row>
    <row r="436" spans="1:5" ht="14.25" x14ac:dyDescent="0.45">
      <c r="A436" s="46" t="s">
        <v>939</v>
      </c>
      <c r="B436" s="46" t="s">
        <v>940</v>
      </c>
      <c r="C436" s="77">
        <v>2775</v>
      </c>
      <c r="D436" s="77">
        <v>1584.71</v>
      </c>
      <c r="E436" s="78">
        <v>1190.29</v>
      </c>
    </row>
    <row r="437" spans="1:5" ht="14.25" x14ac:dyDescent="0.45">
      <c r="A437" s="46" t="s">
        <v>941</v>
      </c>
      <c r="B437" s="46" t="s">
        <v>942</v>
      </c>
      <c r="C437" s="77">
        <v>1074</v>
      </c>
      <c r="D437" s="77">
        <v>1075.27</v>
      </c>
      <c r="E437" s="78">
        <v>-1.27</v>
      </c>
    </row>
    <row r="438" spans="1:5" ht="14.25" x14ac:dyDescent="0.45">
      <c r="A438" s="46" t="s">
        <v>943</v>
      </c>
      <c r="B438" s="46" t="s">
        <v>944</v>
      </c>
      <c r="C438" s="77">
        <v>8463</v>
      </c>
      <c r="D438" s="77">
        <v>8256.14</v>
      </c>
      <c r="E438" s="78">
        <v>206.86</v>
      </c>
    </row>
    <row r="439" spans="1:5" ht="14.25" x14ac:dyDescent="0.45">
      <c r="A439" s="46" t="s">
        <v>945</v>
      </c>
      <c r="B439" s="46" t="s">
        <v>946</v>
      </c>
      <c r="C439" s="77">
        <v>2452</v>
      </c>
      <c r="D439" s="77">
        <v>2359.5700000000002</v>
      </c>
      <c r="E439" s="78">
        <v>92.43</v>
      </c>
    </row>
    <row r="440" spans="1:5" ht="14.25" x14ac:dyDescent="0.45">
      <c r="A440" s="46" t="s">
        <v>947</v>
      </c>
      <c r="B440" s="46" t="s">
        <v>948</v>
      </c>
      <c r="C440" s="77">
        <v>2418</v>
      </c>
      <c r="D440" s="77">
        <v>2640.11</v>
      </c>
      <c r="E440" s="78">
        <v>-222.11</v>
      </c>
    </row>
    <row r="441" spans="1:5" ht="14.25" x14ac:dyDescent="0.45">
      <c r="A441" s="46" t="s">
        <v>949</v>
      </c>
      <c r="B441" s="46" t="s">
        <v>950</v>
      </c>
      <c r="C441" s="77">
        <v>358</v>
      </c>
      <c r="D441" s="77">
        <v>351.23</v>
      </c>
      <c r="E441" s="78">
        <v>6.77</v>
      </c>
    </row>
    <row r="442" spans="1:5" ht="14.25" x14ac:dyDescent="0.45">
      <c r="A442" s="46" t="s">
        <v>951</v>
      </c>
      <c r="B442" s="46" t="s">
        <v>952</v>
      </c>
      <c r="C442" s="77">
        <v>645</v>
      </c>
      <c r="D442" s="77">
        <v>594.08000000000004</v>
      </c>
      <c r="E442" s="78">
        <v>50.92</v>
      </c>
    </row>
    <row r="443" spans="1:5" ht="14.25" x14ac:dyDescent="0.45">
      <c r="A443" s="46" t="s">
        <v>953</v>
      </c>
      <c r="B443" s="46" t="s">
        <v>954</v>
      </c>
      <c r="C443" s="77">
        <v>1400</v>
      </c>
      <c r="D443" s="77">
        <v>1317.91</v>
      </c>
      <c r="E443" s="78">
        <v>82.09</v>
      </c>
    </row>
    <row r="444" spans="1:5" ht="14.25" x14ac:dyDescent="0.45">
      <c r="A444" s="46" t="s">
        <v>955</v>
      </c>
      <c r="B444" s="46" t="s">
        <v>956</v>
      </c>
      <c r="C444" s="77">
        <v>1691</v>
      </c>
      <c r="D444" s="77">
        <v>1608.43</v>
      </c>
      <c r="E444" s="78">
        <v>82.57</v>
      </c>
    </row>
    <row r="445" spans="1:5" ht="14.25" x14ac:dyDescent="0.45">
      <c r="A445" s="46" t="s">
        <v>957</v>
      </c>
      <c r="B445" s="46" t="s">
        <v>958</v>
      </c>
      <c r="C445" s="77">
        <v>1804</v>
      </c>
      <c r="D445" s="77">
        <v>1804.58</v>
      </c>
      <c r="E445" s="78">
        <v>-0.57999999999999996</v>
      </c>
    </row>
    <row r="446" spans="1:5" ht="14.25" x14ac:dyDescent="0.45">
      <c r="A446" s="46" t="s">
        <v>959</v>
      </c>
      <c r="B446" s="46" t="s">
        <v>960</v>
      </c>
      <c r="C446" s="77">
        <v>992</v>
      </c>
      <c r="D446" s="77">
        <v>992.94</v>
      </c>
      <c r="E446" s="78">
        <v>-0.94</v>
      </c>
    </row>
    <row r="447" spans="1:5" ht="14.25" x14ac:dyDescent="0.45">
      <c r="A447" s="46" t="s">
        <v>961</v>
      </c>
      <c r="B447" s="46" t="s">
        <v>962</v>
      </c>
      <c r="C447" s="77">
        <v>1691</v>
      </c>
      <c r="D447" s="77">
        <v>1725.15</v>
      </c>
      <c r="E447" s="78">
        <v>-34.15</v>
      </c>
    </row>
    <row r="448" spans="1:5" ht="14.25" x14ac:dyDescent="0.45">
      <c r="A448" s="46" t="s">
        <v>963</v>
      </c>
      <c r="B448" s="46" t="s">
        <v>964</v>
      </c>
      <c r="C448" s="77">
        <v>451</v>
      </c>
      <c r="D448" s="77">
        <v>445.95</v>
      </c>
      <c r="E448" s="78">
        <v>5.05</v>
      </c>
    </row>
    <row r="449" spans="1:5" ht="14.25" x14ac:dyDescent="0.45">
      <c r="A449" s="46" t="s">
        <v>965</v>
      </c>
      <c r="B449" s="46" t="s">
        <v>966</v>
      </c>
      <c r="C449" s="77">
        <v>3495</v>
      </c>
      <c r="D449" s="77">
        <v>3472.91</v>
      </c>
      <c r="E449" s="78">
        <v>22.09</v>
      </c>
    </row>
    <row r="450" spans="1:5" ht="14.25" x14ac:dyDescent="0.45">
      <c r="A450" s="46" t="s">
        <v>967</v>
      </c>
      <c r="B450" s="46" t="s">
        <v>968</v>
      </c>
      <c r="C450" s="77">
        <v>1353</v>
      </c>
      <c r="D450" s="77">
        <v>1309.01</v>
      </c>
      <c r="E450" s="78">
        <v>43.99</v>
      </c>
    </row>
    <row r="451" spans="1:5" ht="14.25" x14ac:dyDescent="0.45">
      <c r="A451" s="46" t="s">
        <v>969</v>
      </c>
      <c r="B451" s="46" t="s">
        <v>970</v>
      </c>
      <c r="C451" s="77">
        <v>10311</v>
      </c>
      <c r="D451" s="77">
        <v>10273.67</v>
      </c>
      <c r="E451" s="78">
        <v>37.33</v>
      </c>
    </row>
    <row r="452" spans="1:5" ht="14.25" x14ac:dyDescent="0.45">
      <c r="A452" s="46" t="s">
        <v>971</v>
      </c>
      <c r="B452" s="46" t="s">
        <v>972</v>
      </c>
      <c r="C452" s="77">
        <v>3089</v>
      </c>
      <c r="D452" s="77">
        <v>3057.34</v>
      </c>
      <c r="E452" s="78">
        <v>31.66</v>
      </c>
    </row>
    <row r="453" spans="1:5" ht="14.25" x14ac:dyDescent="0.45">
      <c r="A453" s="46" t="s">
        <v>973</v>
      </c>
      <c r="B453" s="46" t="s">
        <v>974</v>
      </c>
      <c r="C453" s="77">
        <v>2946</v>
      </c>
      <c r="D453" s="77">
        <v>2956.63</v>
      </c>
      <c r="E453" s="78">
        <v>-10.63</v>
      </c>
    </row>
    <row r="454" spans="1:5" ht="14.25" x14ac:dyDescent="0.45">
      <c r="A454" s="46" t="s">
        <v>975</v>
      </c>
      <c r="B454" s="46" t="s">
        <v>976</v>
      </c>
      <c r="C454" s="77">
        <v>451</v>
      </c>
      <c r="D454" s="77">
        <v>457.32</v>
      </c>
      <c r="E454" s="78">
        <v>-6.32</v>
      </c>
    </row>
    <row r="455" spans="1:5" ht="14.25" x14ac:dyDescent="0.45">
      <c r="A455" s="46" t="s">
        <v>977</v>
      </c>
      <c r="B455" s="46" t="s">
        <v>978</v>
      </c>
      <c r="C455" s="77">
        <v>786</v>
      </c>
      <c r="D455" s="77">
        <v>781.26</v>
      </c>
      <c r="E455" s="78">
        <v>4.74</v>
      </c>
    </row>
    <row r="456" spans="1:5" ht="14.25" x14ac:dyDescent="0.45">
      <c r="A456" s="46" t="s">
        <v>979</v>
      </c>
      <c r="B456" s="46" t="s">
        <v>980</v>
      </c>
      <c r="C456" s="77">
        <v>1500</v>
      </c>
      <c r="D456" s="77">
        <v>1497.34</v>
      </c>
      <c r="E456" s="78">
        <v>2.66</v>
      </c>
    </row>
    <row r="457" spans="1:5" ht="14.25" x14ac:dyDescent="0.45">
      <c r="A457" s="46" t="s">
        <v>981</v>
      </c>
      <c r="B457" s="46" t="s">
        <v>982</v>
      </c>
      <c r="C457" s="77">
        <v>1838</v>
      </c>
      <c r="D457" s="77">
        <v>1696.98</v>
      </c>
      <c r="E457" s="78">
        <v>141.02000000000001</v>
      </c>
    </row>
    <row r="458" spans="1:5" ht="14.25" x14ac:dyDescent="0.45">
      <c r="A458" s="46" t="s">
        <v>983</v>
      </c>
      <c r="B458" s="46" t="s">
        <v>984</v>
      </c>
      <c r="C458" s="77">
        <v>1960</v>
      </c>
      <c r="D458" s="77">
        <v>1959.62</v>
      </c>
      <c r="E458" s="78">
        <v>0.38</v>
      </c>
    </row>
    <row r="459" spans="1:5" ht="14.25" x14ac:dyDescent="0.45">
      <c r="A459" s="46" t="s">
        <v>985</v>
      </c>
      <c r="B459" s="46" t="s">
        <v>986</v>
      </c>
      <c r="C459" s="77">
        <v>1078</v>
      </c>
      <c r="D459" s="77">
        <v>299.7</v>
      </c>
      <c r="E459" s="78">
        <v>778.3</v>
      </c>
    </row>
    <row r="460" spans="1:5" ht="14.25" x14ac:dyDescent="0.45">
      <c r="A460" s="46" t="s">
        <v>987</v>
      </c>
      <c r="B460" s="46" t="s">
        <v>988</v>
      </c>
      <c r="C460" s="77">
        <v>1838</v>
      </c>
      <c r="D460" s="77">
        <v>1723.71</v>
      </c>
      <c r="E460" s="78">
        <v>114.29</v>
      </c>
    </row>
    <row r="461" spans="1:5" ht="14.25" x14ac:dyDescent="0.45">
      <c r="A461" s="46" t="s">
        <v>989</v>
      </c>
      <c r="B461" s="46" t="s">
        <v>990</v>
      </c>
      <c r="C461" s="77">
        <v>490</v>
      </c>
      <c r="D461" s="77">
        <v>490.29</v>
      </c>
      <c r="E461" s="78">
        <v>-0.28999999999999998</v>
      </c>
    </row>
    <row r="462" spans="1:5" ht="14.25" x14ac:dyDescent="0.45">
      <c r="A462" s="46" t="s">
        <v>991</v>
      </c>
      <c r="B462" s="46" t="s">
        <v>992</v>
      </c>
      <c r="C462" s="77">
        <v>3798</v>
      </c>
      <c r="D462" s="77">
        <v>3762.19</v>
      </c>
      <c r="E462" s="78">
        <v>35.81</v>
      </c>
    </row>
    <row r="463" spans="1:5" ht="14.25" x14ac:dyDescent="0.45">
      <c r="A463" s="46" t="s">
        <v>993</v>
      </c>
      <c r="B463" s="46" t="s">
        <v>994</v>
      </c>
      <c r="C463" s="77">
        <v>1470</v>
      </c>
      <c r="D463" s="77">
        <v>1469.37</v>
      </c>
      <c r="E463" s="78">
        <v>0.63</v>
      </c>
    </row>
    <row r="464" spans="1:5" ht="14.25" x14ac:dyDescent="0.45">
      <c r="A464" s="46" t="s">
        <v>995</v>
      </c>
      <c r="B464" s="46" t="s">
        <v>996</v>
      </c>
      <c r="C464" s="77">
        <v>11340</v>
      </c>
      <c r="D464" s="77">
        <v>11322.83</v>
      </c>
      <c r="E464" s="78">
        <v>17.170000000000002</v>
      </c>
    </row>
    <row r="465" spans="1:5" ht="14.25" x14ac:dyDescent="0.45">
      <c r="A465" s="46" t="s">
        <v>997</v>
      </c>
      <c r="B465" s="46" t="s">
        <v>998</v>
      </c>
      <c r="C465" s="77">
        <v>3357</v>
      </c>
      <c r="D465" s="77">
        <v>3408.22</v>
      </c>
      <c r="E465" s="78">
        <v>-51.22</v>
      </c>
    </row>
    <row r="466" spans="1:5" ht="14.25" x14ac:dyDescent="0.45">
      <c r="A466" s="46" t="s">
        <v>999</v>
      </c>
      <c r="B466" s="46" t="s">
        <v>1000</v>
      </c>
      <c r="C466" s="77">
        <v>3240</v>
      </c>
      <c r="D466" s="77">
        <v>3256.23</v>
      </c>
      <c r="E466" s="78">
        <v>-16.23</v>
      </c>
    </row>
    <row r="467" spans="1:5" ht="14.25" x14ac:dyDescent="0.45">
      <c r="A467" s="46" t="s">
        <v>1001</v>
      </c>
      <c r="B467" s="46" t="s">
        <v>1002</v>
      </c>
      <c r="C467" s="77">
        <v>490</v>
      </c>
      <c r="D467" s="77">
        <v>468.48</v>
      </c>
      <c r="E467" s="78">
        <v>21.52</v>
      </c>
    </row>
    <row r="468" spans="1:5" ht="14.25" x14ac:dyDescent="0.45">
      <c r="A468" s="46" t="s">
        <v>1003</v>
      </c>
      <c r="B468" s="46" t="s">
        <v>1004</v>
      </c>
      <c r="C468" s="77">
        <v>864</v>
      </c>
      <c r="D468" s="77">
        <v>863.31</v>
      </c>
      <c r="E468" s="78">
        <v>0.69</v>
      </c>
    </row>
    <row r="469" spans="1:5" ht="14.25" x14ac:dyDescent="0.45">
      <c r="A469" s="46" t="s">
        <v>1005</v>
      </c>
      <c r="B469" s="46" t="s">
        <v>1006</v>
      </c>
      <c r="C469" s="77">
        <v>1500</v>
      </c>
      <c r="D469" s="77">
        <v>1437.18</v>
      </c>
      <c r="E469" s="78">
        <v>62.82</v>
      </c>
    </row>
    <row r="470" spans="1:5" ht="14.25" x14ac:dyDescent="0.45">
      <c r="A470" s="46" t="s">
        <v>1007</v>
      </c>
      <c r="B470" s="46" t="s">
        <v>1008</v>
      </c>
      <c r="C470" s="77">
        <v>2583</v>
      </c>
      <c r="D470" s="77">
        <v>2115.52</v>
      </c>
      <c r="E470" s="78">
        <v>467.48</v>
      </c>
    </row>
    <row r="471" spans="1:5" ht="14.25" x14ac:dyDescent="0.45">
      <c r="A471" s="46" t="s">
        <v>1009</v>
      </c>
      <c r="B471" s="46" t="s">
        <v>1010</v>
      </c>
      <c r="C471" s="77">
        <v>2296</v>
      </c>
      <c r="D471" s="77">
        <v>1283.23</v>
      </c>
      <c r="E471" s="78">
        <v>1012.77</v>
      </c>
    </row>
    <row r="472" spans="1:5" ht="14.25" x14ac:dyDescent="0.45">
      <c r="A472" s="46" t="s">
        <v>1011</v>
      </c>
      <c r="B472" s="46" t="s">
        <v>1012</v>
      </c>
      <c r="C472" s="77">
        <v>804</v>
      </c>
      <c r="D472" s="77">
        <v>754.34</v>
      </c>
      <c r="E472" s="78">
        <v>49.66</v>
      </c>
    </row>
    <row r="473" spans="1:5" ht="14.25" x14ac:dyDescent="0.45">
      <c r="A473" s="46" t="s">
        <v>1013</v>
      </c>
      <c r="B473" s="46" t="s">
        <v>1014</v>
      </c>
      <c r="C473" s="77">
        <v>1263</v>
      </c>
      <c r="D473" s="77">
        <v>1132.1099999999999</v>
      </c>
      <c r="E473" s="78">
        <v>130.88999999999999</v>
      </c>
    </row>
    <row r="474" spans="1:5" ht="14.25" x14ac:dyDescent="0.45">
      <c r="A474" s="46" t="s">
        <v>1015</v>
      </c>
      <c r="B474" s="46" t="s">
        <v>1016</v>
      </c>
      <c r="C474" s="77">
        <v>2153</v>
      </c>
      <c r="D474" s="77">
        <v>406.59</v>
      </c>
      <c r="E474" s="78">
        <v>1746.41</v>
      </c>
    </row>
    <row r="475" spans="1:5" ht="14.25" x14ac:dyDescent="0.45">
      <c r="A475" s="46" t="s">
        <v>1017</v>
      </c>
      <c r="B475" s="46" t="s">
        <v>1018</v>
      </c>
      <c r="C475" s="77">
        <v>3300</v>
      </c>
      <c r="D475" s="77">
        <v>3294.14</v>
      </c>
      <c r="E475" s="78">
        <v>5.86</v>
      </c>
    </row>
    <row r="476" spans="1:5" ht="14.25" x14ac:dyDescent="0.45">
      <c r="A476" s="46" t="s">
        <v>1019</v>
      </c>
      <c r="B476" s="46" t="s">
        <v>1020</v>
      </c>
      <c r="C476" s="77">
        <v>4449</v>
      </c>
      <c r="D476" s="77">
        <v>4624.49</v>
      </c>
      <c r="E476" s="78">
        <v>-175.49</v>
      </c>
    </row>
    <row r="477" spans="1:5" ht="14.25" x14ac:dyDescent="0.45">
      <c r="A477" s="46" t="s">
        <v>1021</v>
      </c>
      <c r="B477" s="46" t="s">
        <v>1022</v>
      </c>
      <c r="C477" s="77">
        <v>1952</v>
      </c>
      <c r="D477" s="77">
        <v>1900.8</v>
      </c>
      <c r="E477" s="78">
        <v>51.2</v>
      </c>
    </row>
    <row r="478" spans="1:5" ht="14.25" x14ac:dyDescent="0.45">
      <c r="A478" s="46" t="s">
        <v>1023</v>
      </c>
      <c r="B478" s="46" t="s">
        <v>1024</v>
      </c>
      <c r="C478" s="77">
        <v>12054</v>
      </c>
      <c r="D478" s="77">
        <v>11704.86</v>
      </c>
      <c r="E478" s="78">
        <v>349.14</v>
      </c>
    </row>
    <row r="479" spans="1:5" ht="14.25" x14ac:dyDescent="0.45">
      <c r="A479" s="46" t="s">
        <v>1025</v>
      </c>
      <c r="B479" s="46" t="s">
        <v>1026</v>
      </c>
      <c r="C479" s="77">
        <v>3932</v>
      </c>
      <c r="D479" s="77">
        <v>2672.08</v>
      </c>
      <c r="E479" s="78">
        <v>1259.92</v>
      </c>
    </row>
    <row r="480" spans="1:5" ht="14.25" x14ac:dyDescent="0.45">
      <c r="A480" s="46" t="s">
        <v>1027</v>
      </c>
      <c r="B480" s="46" t="s">
        <v>1028</v>
      </c>
      <c r="C480" s="77">
        <v>4018</v>
      </c>
      <c r="D480" s="77">
        <v>4178.32</v>
      </c>
      <c r="E480" s="78">
        <v>-160.32</v>
      </c>
    </row>
    <row r="481" spans="1:5" ht="14.25" x14ac:dyDescent="0.45">
      <c r="A481" s="46" t="s">
        <v>1029</v>
      </c>
      <c r="B481" s="46" t="s">
        <v>1030</v>
      </c>
      <c r="C481" s="77">
        <v>750</v>
      </c>
      <c r="D481" s="77">
        <v>634.98</v>
      </c>
      <c r="E481" s="78">
        <v>115.02</v>
      </c>
    </row>
    <row r="482" spans="1:5" ht="14.25" x14ac:dyDescent="0.45">
      <c r="A482" s="46" t="s">
        <v>1031</v>
      </c>
      <c r="B482" s="46" t="s">
        <v>1032</v>
      </c>
      <c r="C482" s="77">
        <v>1250</v>
      </c>
      <c r="D482" s="77">
        <v>1464.63</v>
      </c>
      <c r="E482" s="78">
        <v>-214.63</v>
      </c>
    </row>
    <row r="483" spans="1:5" ht="14.25" x14ac:dyDescent="0.45">
      <c r="A483" s="46" t="s">
        <v>1033</v>
      </c>
      <c r="B483" s="46" t="s">
        <v>1034</v>
      </c>
      <c r="C483" s="77">
        <v>2500</v>
      </c>
      <c r="D483" s="77">
        <v>2429.8200000000002</v>
      </c>
      <c r="E483" s="78">
        <v>70.180000000000007</v>
      </c>
    </row>
    <row r="484" spans="1:5" ht="14.25" x14ac:dyDescent="0.45">
      <c r="A484" s="46" t="s">
        <v>1035</v>
      </c>
      <c r="B484" s="46" t="s">
        <v>1036</v>
      </c>
      <c r="C484" s="77">
        <v>2228</v>
      </c>
      <c r="D484" s="77">
        <v>2197.85</v>
      </c>
      <c r="E484" s="78">
        <v>30.15</v>
      </c>
    </row>
    <row r="485" spans="1:5" ht="14.25" x14ac:dyDescent="0.45">
      <c r="A485" s="46" t="s">
        <v>1037</v>
      </c>
      <c r="B485" s="46" t="s">
        <v>1038</v>
      </c>
      <c r="C485" s="77">
        <v>975</v>
      </c>
      <c r="D485" s="77">
        <v>320.51</v>
      </c>
      <c r="E485" s="78">
        <v>654.49</v>
      </c>
    </row>
    <row r="486" spans="1:5" ht="14.25" x14ac:dyDescent="0.45">
      <c r="A486" s="46" t="s">
        <v>1039</v>
      </c>
      <c r="B486" s="46" t="s">
        <v>1040</v>
      </c>
      <c r="C486" s="77">
        <v>501</v>
      </c>
      <c r="D486" s="77">
        <v>189.71</v>
      </c>
      <c r="E486" s="78">
        <v>311.29000000000002</v>
      </c>
    </row>
    <row r="487" spans="1:5" ht="14.25" x14ac:dyDescent="0.45">
      <c r="A487" s="46" t="s">
        <v>1041</v>
      </c>
      <c r="B487" s="46" t="s">
        <v>1042</v>
      </c>
      <c r="C487" s="77">
        <v>836</v>
      </c>
      <c r="D487" s="77">
        <v>167.61</v>
      </c>
      <c r="E487" s="78">
        <v>668.39</v>
      </c>
    </row>
    <row r="488" spans="1:5" ht="14.25" x14ac:dyDescent="0.45">
      <c r="A488" s="46" t="s">
        <v>1043</v>
      </c>
      <c r="B488" s="46" t="s">
        <v>1044</v>
      </c>
      <c r="C488" s="77">
        <v>1170</v>
      </c>
      <c r="D488" s="77">
        <v>1124.56</v>
      </c>
      <c r="E488" s="78">
        <v>45.44</v>
      </c>
    </row>
    <row r="489" spans="1:5" ht="14.25" x14ac:dyDescent="0.45">
      <c r="A489" s="46" t="s">
        <v>1045</v>
      </c>
      <c r="B489" s="46" t="s">
        <v>1046</v>
      </c>
      <c r="C489" s="77">
        <v>4735</v>
      </c>
      <c r="D489" s="77">
        <v>3803.14</v>
      </c>
      <c r="E489" s="78">
        <v>931.86</v>
      </c>
    </row>
    <row r="490" spans="1:5" ht="14.25" x14ac:dyDescent="0.45">
      <c r="A490" s="46" t="s">
        <v>1047</v>
      </c>
      <c r="B490" s="46" t="s">
        <v>1048</v>
      </c>
      <c r="C490" s="77">
        <v>5849</v>
      </c>
      <c r="D490" s="77">
        <v>1612.29</v>
      </c>
      <c r="E490" s="78">
        <v>4236.71</v>
      </c>
    </row>
    <row r="491" spans="1:5" ht="14.25" x14ac:dyDescent="0.45">
      <c r="A491" s="46" t="s">
        <v>1049</v>
      </c>
      <c r="B491" s="46" t="s">
        <v>1050</v>
      </c>
      <c r="C491" s="77">
        <v>4456</v>
      </c>
      <c r="D491" s="77">
        <v>3437.73</v>
      </c>
      <c r="E491" s="78">
        <v>1018.27</v>
      </c>
    </row>
    <row r="492" spans="1:5" ht="14.25" x14ac:dyDescent="0.45">
      <c r="A492" s="46" t="s">
        <v>1051</v>
      </c>
      <c r="B492" s="46" t="s">
        <v>1052</v>
      </c>
      <c r="C492" s="77">
        <v>1643</v>
      </c>
      <c r="D492" s="77">
        <v>1053</v>
      </c>
      <c r="E492" s="78">
        <v>590</v>
      </c>
    </row>
    <row r="493" spans="1:5" ht="14.25" x14ac:dyDescent="0.45">
      <c r="A493" s="46" t="s">
        <v>1053</v>
      </c>
      <c r="B493" s="46" t="s">
        <v>1054</v>
      </c>
      <c r="C493" s="77">
        <v>3760</v>
      </c>
      <c r="D493" s="77">
        <v>2160.02</v>
      </c>
      <c r="E493" s="78">
        <v>1599.98</v>
      </c>
    </row>
    <row r="494" spans="1:5" ht="14.25" x14ac:dyDescent="0.45">
      <c r="A494" s="46" t="s">
        <v>1055</v>
      </c>
      <c r="B494" s="46" t="s">
        <v>1056</v>
      </c>
      <c r="C494" s="77">
        <v>836</v>
      </c>
      <c r="D494" s="77">
        <v>699.52</v>
      </c>
      <c r="E494" s="78">
        <v>136.47999999999999</v>
      </c>
    </row>
    <row r="495" spans="1:5" ht="14.25" x14ac:dyDescent="0.45">
      <c r="A495" s="46" t="s">
        <v>1057</v>
      </c>
      <c r="B495" s="46" t="s">
        <v>1058</v>
      </c>
      <c r="C495" s="77">
        <v>557</v>
      </c>
      <c r="D495" s="77">
        <v>110.1</v>
      </c>
      <c r="E495" s="78">
        <v>446.9</v>
      </c>
    </row>
    <row r="496" spans="1:5" ht="14.25" x14ac:dyDescent="0.45">
      <c r="A496" s="46" t="s">
        <v>1059</v>
      </c>
      <c r="B496" s="46" t="s">
        <v>1060</v>
      </c>
      <c r="C496" s="77">
        <v>13368</v>
      </c>
      <c r="D496" s="77">
        <v>8621.1</v>
      </c>
      <c r="E496" s="78">
        <v>4746.8999999999996</v>
      </c>
    </row>
    <row r="497" spans="1:5" ht="14.25" x14ac:dyDescent="0.45">
      <c r="A497" s="46" t="s">
        <v>1061</v>
      </c>
      <c r="B497" s="46" t="s">
        <v>1062</v>
      </c>
      <c r="C497" s="77">
        <v>4456</v>
      </c>
      <c r="D497" s="77">
        <v>4456.6400000000003</v>
      </c>
      <c r="E497" s="78">
        <v>-0.64</v>
      </c>
    </row>
    <row r="498" spans="1:5" ht="14.25" x14ac:dyDescent="0.45">
      <c r="A498" s="46" t="s">
        <v>1063</v>
      </c>
      <c r="B498" s="46" t="s">
        <v>1064</v>
      </c>
      <c r="C498" s="77">
        <v>1250</v>
      </c>
      <c r="D498" s="77">
        <v>972.4</v>
      </c>
      <c r="E498" s="78">
        <v>277.60000000000002</v>
      </c>
    </row>
    <row r="499" spans="1:5" ht="14.25" x14ac:dyDescent="0.45">
      <c r="A499" s="46" t="s">
        <v>1065</v>
      </c>
      <c r="B499" s="46" t="s">
        <v>1066</v>
      </c>
      <c r="C499" s="77">
        <v>7370</v>
      </c>
      <c r="D499" s="77">
        <v>6774.32</v>
      </c>
      <c r="E499" s="78">
        <v>595.67999999999995</v>
      </c>
    </row>
    <row r="500" spans="1:5" ht="14.25" x14ac:dyDescent="0.45">
      <c r="A500" s="46" t="s">
        <v>1067</v>
      </c>
      <c r="B500" s="46" t="s">
        <v>1068</v>
      </c>
      <c r="C500" s="77">
        <v>696</v>
      </c>
      <c r="D500" s="77">
        <v>689.1</v>
      </c>
      <c r="E500" s="78">
        <v>6.9</v>
      </c>
    </row>
    <row r="501" spans="1:5" ht="14.25" x14ac:dyDescent="0.45">
      <c r="A501" s="46" t="s">
        <v>1069</v>
      </c>
      <c r="B501" s="46" t="s">
        <v>1070</v>
      </c>
      <c r="C501" s="77">
        <v>4000</v>
      </c>
      <c r="D501" s="77">
        <v>3717.73</v>
      </c>
      <c r="E501" s="78">
        <v>282.27</v>
      </c>
    </row>
    <row r="502" spans="1:5" ht="14.25" x14ac:dyDescent="0.45">
      <c r="A502" s="46" t="s">
        <v>1071</v>
      </c>
      <c r="B502" s="46" t="s">
        <v>1072</v>
      </c>
      <c r="C502" s="77">
        <v>1000</v>
      </c>
      <c r="D502" s="77">
        <v>996.85</v>
      </c>
      <c r="E502" s="78">
        <v>3.15</v>
      </c>
    </row>
    <row r="503" spans="1:5" ht="14.25" x14ac:dyDescent="0.45">
      <c r="A503" s="46" t="s">
        <v>1073</v>
      </c>
      <c r="B503" s="46" t="s">
        <v>1074</v>
      </c>
      <c r="C503" s="77">
        <v>17343</v>
      </c>
      <c r="D503" s="77">
        <v>16486.05</v>
      </c>
      <c r="E503" s="78">
        <v>856.95</v>
      </c>
    </row>
    <row r="504" spans="1:5" ht="14.25" x14ac:dyDescent="0.45">
      <c r="A504" s="46" t="s">
        <v>1075</v>
      </c>
      <c r="B504" s="46" t="s">
        <v>1076</v>
      </c>
      <c r="C504" s="77">
        <v>4810</v>
      </c>
      <c r="D504" s="77">
        <v>3755.46</v>
      </c>
      <c r="E504" s="78">
        <v>1054.54</v>
      </c>
    </row>
    <row r="505" spans="1:5" ht="14.25" x14ac:dyDescent="0.45">
      <c r="A505" s="46" t="s">
        <v>1077</v>
      </c>
      <c r="B505" s="46" t="s">
        <v>1078</v>
      </c>
      <c r="C505" s="77">
        <v>1649</v>
      </c>
      <c r="D505" s="77">
        <v>1310.18</v>
      </c>
      <c r="E505" s="78">
        <v>338.82</v>
      </c>
    </row>
    <row r="506" spans="1:5" ht="14.25" x14ac:dyDescent="0.45">
      <c r="A506" s="46" t="s">
        <v>1079</v>
      </c>
      <c r="B506" s="46" t="s">
        <v>1080</v>
      </c>
      <c r="C506" s="77">
        <v>5464</v>
      </c>
      <c r="D506" s="77">
        <v>3766.3</v>
      </c>
      <c r="E506" s="78">
        <v>1697.7</v>
      </c>
    </row>
    <row r="507" spans="1:5" ht="14.25" x14ac:dyDescent="0.45">
      <c r="A507" s="46" t="s">
        <v>1081</v>
      </c>
      <c r="B507" s="46" t="s">
        <v>1082</v>
      </c>
      <c r="C507" s="77">
        <v>3044</v>
      </c>
      <c r="D507" s="77">
        <v>1721.79</v>
      </c>
      <c r="E507" s="78">
        <v>1322.21</v>
      </c>
    </row>
    <row r="508" spans="1:5" ht="14.25" x14ac:dyDescent="0.45">
      <c r="A508" s="46" t="s">
        <v>1083</v>
      </c>
      <c r="B508" s="46" t="s">
        <v>1084</v>
      </c>
      <c r="C508" s="77">
        <v>3889</v>
      </c>
      <c r="D508" s="77">
        <v>4076.12</v>
      </c>
      <c r="E508" s="78">
        <v>-187.12</v>
      </c>
    </row>
    <row r="509" spans="1:5" ht="14.25" x14ac:dyDescent="0.45">
      <c r="A509" s="46" t="s">
        <v>1085</v>
      </c>
      <c r="B509" s="46" t="s">
        <v>1086</v>
      </c>
      <c r="C509" s="77">
        <v>15500</v>
      </c>
      <c r="D509" s="77">
        <v>9171.17</v>
      </c>
      <c r="E509" s="78">
        <v>6328.83</v>
      </c>
    </row>
    <row r="510" spans="1:5" ht="14.25" x14ac:dyDescent="0.45">
      <c r="A510" s="46" t="s">
        <v>1087</v>
      </c>
      <c r="B510" s="46" t="s">
        <v>1088</v>
      </c>
      <c r="C510" s="77">
        <v>30210</v>
      </c>
      <c r="D510" s="77">
        <v>28571.3</v>
      </c>
      <c r="E510" s="78">
        <v>1638.7</v>
      </c>
    </row>
    <row r="511" spans="1:5" ht="14.25" x14ac:dyDescent="0.45">
      <c r="A511" s="46" t="s">
        <v>1089</v>
      </c>
      <c r="B511" s="46" t="s">
        <v>1090</v>
      </c>
      <c r="C511" s="77">
        <v>2500</v>
      </c>
      <c r="D511" s="77">
        <v>2436.25</v>
      </c>
      <c r="E511" s="78">
        <v>63.75</v>
      </c>
    </row>
    <row r="512" spans="1:5" ht="14.25" x14ac:dyDescent="0.45">
      <c r="A512" s="46" t="s">
        <v>1091</v>
      </c>
      <c r="B512" s="46" t="s">
        <v>1092</v>
      </c>
      <c r="C512" s="77">
        <v>6000</v>
      </c>
      <c r="D512" s="77">
        <v>3333.75</v>
      </c>
      <c r="E512" s="78">
        <v>2666.25</v>
      </c>
    </row>
    <row r="513" spans="1:5" ht="14.25" x14ac:dyDescent="0.45">
      <c r="A513" s="46" t="s">
        <v>1093</v>
      </c>
      <c r="B513" s="46" t="s">
        <v>1094</v>
      </c>
      <c r="C513" s="77">
        <v>28300</v>
      </c>
      <c r="D513" s="77">
        <v>15027.36</v>
      </c>
      <c r="E513" s="78">
        <v>13272.64</v>
      </c>
    </row>
    <row r="514" spans="1:5" ht="14.25" x14ac:dyDescent="0.45">
      <c r="A514" s="46" t="s">
        <v>1095</v>
      </c>
      <c r="B514" s="46" t="s">
        <v>1096</v>
      </c>
      <c r="C514" s="77">
        <v>900</v>
      </c>
      <c r="D514" s="77">
        <v>34.99</v>
      </c>
      <c r="E514" s="78">
        <v>865.01</v>
      </c>
    </row>
    <row r="515" spans="1:5" ht="14.25" x14ac:dyDescent="0.45">
      <c r="A515" s="46" t="s">
        <v>1097</v>
      </c>
      <c r="B515" s="46" t="s">
        <v>1098</v>
      </c>
      <c r="C515" s="77">
        <v>4500</v>
      </c>
      <c r="D515" s="77">
        <v>3326.62</v>
      </c>
      <c r="E515" s="78">
        <v>1173.3800000000001</v>
      </c>
    </row>
    <row r="516" spans="1:5" ht="14.25" x14ac:dyDescent="0.45">
      <c r="A516" s="46" t="s">
        <v>1099</v>
      </c>
      <c r="B516" s="46" t="s">
        <v>1100</v>
      </c>
      <c r="C516" s="77">
        <v>39025</v>
      </c>
      <c r="D516" s="77">
        <v>38369.64</v>
      </c>
      <c r="E516" s="78">
        <v>655.36</v>
      </c>
    </row>
    <row r="517" spans="1:5" ht="14.25" x14ac:dyDescent="0.45">
      <c r="A517" s="46" t="s">
        <v>1101</v>
      </c>
      <c r="B517" s="46" t="s">
        <v>1102</v>
      </c>
      <c r="C517" s="77">
        <v>21296</v>
      </c>
      <c r="D517" s="77">
        <v>20463</v>
      </c>
      <c r="E517" s="78">
        <v>833</v>
      </c>
    </row>
    <row r="518" spans="1:5" ht="14.25" x14ac:dyDescent="0.45">
      <c r="A518" s="46" t="s">
        <v>1103</v>
      </c>
      <c r="B518" s="46" t="s">
        <v>1104</v>
      </c>
      <c r="C518" s="77">
        <v>14675</v>
      </c>
      <c r="D518" s="77">
        <v>11034.52</v>
      </c>
      <c r="E518" s="78">
        <v>3640.48</v>
      </c>
    </row>
    <row r="519" spans="1:5" ht="14.25" x14ac:dyDescent="0.45">
      <c r="A519" s="46" t="s">
        <v>1105</v>
      </c>
      <c r="B519" s="46" t="s">
        <v>1106</v>
      </c>
      <c r="C519" s="77">
        <v>4440</v>
      </c>
      <c r="D519" s="77">
        <v>1199.5999999999999</v>
      </c>
      <c r="E519" s="78">
        <v>3240.4</v>
      </c>
    </row>
    <row r="520" spans="1:5" ht="14.25" x14ac:dyDescent="0.45">
      <c r="A520" s="46" t="s">
        <v>1107</v>
      </c>
      <c r="B520" s="46" t="s">
        <v>1108</v>
      </c>
      <c r="C520" s="77">
        <v>77145</v>
      </c>
      <c r="D520" s="77">
        <v>74089.62</v>
      </c>
      <c r="E520" s="78">
        <v>3055.38</v>
      </c>
    </row>
    <row r="521" spans="1:5" ht="14.25" x14ac:dyDescent="0.45">
      <c r="A521" s="46" t="s">
        <v>1109</v>
      </c>
      <c r="B521" s="46" t="s">
        <v>1110</v>
      </c>
      <c r="C521" s="77">
        <v>625</v>
      </c>
      <c r="D521" s="77">
        <v>0</v>
      </c>
      <c r="E521" s="78">
        <v>625</v>
      </c>
    </row>
    <row r="522" spans="1:5" ht="14.25" x14ac:dyDescent="0.45">
      <c r="A522" s="46" t="s">
        <v>1111</v>
      </c>
      <c r="B522" s="46" t="s">
        <v>1112</v>
      </c>
      <c r="C522" s="77">
        <v>2000</v>
      </c>
      <c r="D522" s="77">
        <v>1808.76</v>
      </c>
      <c r="E522" s="78">
        <v>191.24</v>
      </c>
    </row>
    <row r="523" spans="1:5" ht="14.25" x14ac:dyDescent="0.45">
      <c r="A523" s="46" t="s">
        <v>1113</v>
      </c>
      <c r="B523" s="46" t="s">
        <v>1114</v>
      </c>
      <c r="C523" s="77">
        <v>7148</v>
      </c>
      <c r="D523" s="77">
        <v>4849.2700000000004</v>
      </c>
      <c r="E523" s="78">
        <v>2298.73</v>
      </c>
    </row>
    <row r="524" spans="1:5" ht="14.25" x14ac:dyDescent="0.45">
      <c r="A524" s="46" t="s">
        <v>1115</v>
      </c>
      <c r="B524" s="46" t="s">
        <v>1116</v>
      </c>
      <c r="C524" s="77">
        <v>1000</v>
      </c>
      <c r="D524" s="77">
        <v>380</v>
      </c>
      <c r="E524" s="78">
        <v>620</v>
      </c>
    </row>
    <row r="525" spans="1:5" ht="14.25" x14ac:dyDescent="0.45">
      <c r="A525" s="46" t="s">
        <v>1117</v>
      </c>
      <c r="B525" s="46" t="s">
        <v>1118</v>
      </c>
      <c r="C525" s="77">
        <v>1000</v>
      </c>
      <c r="D525" s="77">
        <v>676.92</v>
      </c>
      <c r="E525" s="78">
        <v>323.08</v>
      </c>
    </row>
    <row r="526" spans="1:5" ht="14.25" x14ac:dyDescent="0.45">
      <c r="A526" s="46" t="s">
        <v>1119</v>
      </c>
      <c r="B526" s="46" t="s">
        <v>1120</v>
      </c>
      <c r="C526" s="77">
        <v>1000</v>
      </c>
      <c r="D526" s="77">
        <v>1494.63</v>
      </c>
      <c r="E526" s="78">
        <v>-494.63</v>
      </c>
    </row>
    <row r="527" spans="1:5" ht="14.25" x14ac:dyDescent="0.45">
      <c r="A527" s="46" t="s">
        <v>1121</v>
      </c>
      <c r="B527" s="46" t="s">
        <v>1122</v>
      </c>
      <c r="C527" s="77">
        <v>1250</v>
      </c>
      <c r="D527" s="77">
        <v>1254.05</v>
      </c>
      <c r="E527" s="78">
        <v>-4.05</v>
      </c>
    </row>
    <row r="528" spans="1:5" ht="14.25" x14ac:dyDescent="0.45">
      <c r="A528" s="46" t="s">
        <v>1123</v>
      </c>
      <c r="B528" s="46" t="s">
        <v>1124</v>
      </c>
      <c r="C528" s="77">
        <v>1200</v>
      </c>
      <c r="D528" s="77">
        <v>568.4</v>
      </c>
      <c r="E528" s="78">
        <v>631.6</v>
      </c>
    </row>
    <row r="529" spans="1:5" ht="14.25" x14ac:dyDescent="0.45">
      <c r="A529" s="46" t="s">
        <v>1125</v>
      </c>
      <c r="B529" s="46" t="s">
        <v>1126</v>
      </c>
      <c r="C529" s="77">
        <v>4497</v>
      </c>
      <c r="D529" s="77">
        <v>4397.22</v>
      </c>
      <c r="E529" s="78">
        <v>99.78</v>
      </c>
    </row>
    <row r="530" spans="1:5" ht="14.25" x14ac:dyDescent="0.45">
      <c r="A530" s="46" t="s">
        <v>1127</v>
      </c>
      <c r="B530" s="46" t="s">
        <v>1128</v>
      </c>
      <c r="C530" s="77">
        <v>2800</v>
      </c>
      <c r="D530" s="77">
        <v>200</v>
      </c>
      <c r="E530" s="78">
        <v>2600</v>
      </c>
    </row>
    <row r="531" spans="1:5" ht="14.25" x14ac:dyDescent="0.45">
      <c r="A531" s="46" t="s">
        <v>1129</v>
      </c>
      <c r="B531" s="46" t="s">
        <v>1130</v>
      </c>
      <c r="C531" s="77">
        <v>8500</v>
      </c>
      <c r="D531" s="77">
        <v>2300</v>
      </c>
      <c r="E531" s="78">
        <v>6200</v>
      </c>
    </row>
    <row r="532" spans="1:5" ht="14.25" x14ac:dyDescent="0.45">
      <c r="A532" s="46" t="s">
        <v>1131</v>
      </c>
      <c r="B532" s="46" t="s">
        <v>1132</v>
      </c>
      <c r="C532" s="77">
        <v>2795</v>
      </c>
      <c r="D532" s="77">
        <v>2544.37</v>
      </c>
      <c r="E532" s="78">
        <v>250.63</v>
      </c>
    </row>
    <row r="533" spans="1:5" ht="14.25" x14ac:dyDescent="0.45">
      <c r="A533" s="46" t="s">
        <v>1133</v>
      </c>
      <c r="B533" s="46" t="s">
        <v>1134</v>
      </c>
      <c r="C533" s="77">
        <v>54672</v>
      </c>
      <c r="D533" s="77">
        <v>45458.16</v>
      </c>
      <c r="E533" s="78">
        <v>9213.84</v>
      </c>
    </row>
    <row r="534" spans="1:5" ht="14.25" x14ac:dyDescent="0.45">
      <c r="A534" s="46" t="s">
        <v>1135</v>
      </c>
      <c r="B534" s="46" t="s">
        <v>1136</v>
      </c>
      <c r="C534" s="77">
        <v>36352</v>
      </c>
      <c r="D534" s="77">
        <v>37497.07</v>
      </c>
      <c r="E534" s="78">
        <v>-1145.07</v>
      </c>
    </row>
    <row r="535" spans="1:5" ht="14.25" x14ac:dyDescent="0.45">
      <c r="A535" s="46" t="s">
        <v>1137</v>
      </c>
      <c r="B535" s="46" t="s">
        <v>1138</v>
      </c>
      <c r="C535" s="77">
        <v>46959</v>
      </c>
      <c r="D535" s="77">
        <v>44406.080000000002</v>
      </c>
      <c r="E535" s="78">
        <v>2552.92</v>
      </c>
    </row>
    <row r="536" spans="1:5" ht="14.25" x14ac:dyDescent="0.45">
      <c r="A536" s="46" t="s">
        <v>1139</v>
      </c>
      <c r="B536" s="46" t="s">
        <v>1140</v>
      </c>
      <c r="C536" s="77">
        <v>54512</v>
      </c>
      <c r="D536" s="77">
        <v>37922.089999999997</v>
      </c>
      <c r="E536" s="78">
        <v>16589.91</v>
      </c>
    </row>
    <row r="537" spans="1:5" ht="14.25" x14ac:dyDescent="0.45">
      <c r="A537" s="46" t="s">
        <v>1141</v>
      </c>
      <c r="B537" s="46" t="s">
        <v>1142</v>
      </c>
      <c r="C537" s="77">
        <v>91883</v>
      </c>
      <c r="D537" s="77">
        <v>84622.06</v>
      </c>
      <c r="E537" s="78">
        <v>7260.94</v>
      </c>
    </row>
    <row r="538" spans="1:5" ht="14.25" x14ac:dyDescent="0.45">
      <c r="A538" s="46" t="s">
        <v>1143</v>
      </c>
      <c r="B538" s="46" t="s">
        <v>1144</v>
      </c>
      <c r="C538" s="77">
        <v>10000</v>
      </c>
      <c r="D538" s="77">
        <v>2023</v>
      </c>
      <c r="E538" s="78">
        <v>7977</v>
      </c>
    </row>
    <row r="539" spans="1:5" ht="14.25" x14ac:dyDescent="0.45">
      <c r="A539" s="46" t="s">
        <v>1145</v>
      </c>
      <c r="B539" s="46" t="s">
        <v>1146</v>
      </c>
      <c r="C539" s="77">
        <v>2111</v>
      </c>
      <c r="D539" s="77">
        <v>2111.37</v>
      </c>
      <c r="E539" s="78">
        <v>-0.37</v>
      </c>
    </row>
    <row r="540" spans="1:5" ht="14.25" x14ac:dyDescent="0.45">
      <c r="A540" s="46" t="s">
        <v>1147</v>
      </c>
      <c r="B540" s="46" t="s">
        <v>1148</v>
      </c>
      <c r="C540" s="77">
        <v>2111</v>
      </c>
      <c r="D540" s="77">
        <v>1971.52</v>
      </c>
      <c r="E540" s="78">
        <v>139.47999999999999</v>
      </c>
    </row>
    <row r="541" spans="1:5" ht="14.25" x14ac:dyDescent="0.45">
      <c r="A541" s="46" t="s">
        <v>1149</v>
      </c>
      <c r="B541" s="46" t="s">
        <v>1150</v>
      </c>
      <c r="C541" s="77">
        <v>2262</v>
      </c>
      <c r="D541" s="77">
        <v>2112.33</v>
      </c>
      <c r="E541" s="78">
        <v>149.66999999999999</v>
      </c>
    </row>
    <row r="542" spans="1:5" ht="14.25" x14ac:dyDescent="0.45">
      <c r="A542" s="46" t="s">
        <v>1151</v>
      </c>
      <c r="B542" s="46" t="s">
        <v>1152</v>
      </c>
      <c r="C542" s="77">
        <v>42819</v>
      </c>
      <c r="D542" s="77">
        <v>39993.81</v>
      </c>
      <c r="E542" s="78">
        <v>2825.19</v>
      </c>
    </row>
    <row r="543" spans="1:5" ht="14.25" x14ac:dyDescent="0.45">
      <c r="A543" s="46" t="s">
        <v>1153</v>
      </c>
      <c r="B543" s="46" t="s">
        <v>1154</v>
      </c>
      <c r="C543" s="77">
        <v>45483</v>
      </c>
      <c r="D543" s="77">
        <v>40702.339999999997</v>
      </c>
      <c r="E543" s="78">
        <v>4780.66</v>
      </c>
    </row>
    <row r="544" spans="1:5" ht="14.25" x14ac:dyDescent="0.45">
      <c r="A544" s="46" t="s">
        <v>1155</v>
      </c>
      <c r="B544" s="46" t="s">
        <v>1156</v>
      </c>
      <c r="C544" s="77">
        <v>44300</v>
      </c>
      <c r="D544" s="77">
        <v>44692.3</v>
      </c>
      <c r="E544" s="78">
        <v>-392.3</v>
      </c>
    </row>
    <row r="545" spans="1:5" ht="14.25" x14ac:dyDescent="0.45">
      <c r="A545" s="46" t="s">
        <v>1157</v>
      </c>
      <c r="B545" s="46" t="s">
        <v>1158</v>
      </c>
      <c r="C545" s="77">
        <v>92271</v>
      </c>
      <c r="D545" s="77">
        <v>86183.83</v>
      </c>
      <c r="E545" s="78">
        <v>6087.17</v>
      </c>
    </row>
    <row r="546" spans="1:5" ht="14.25" x14ac:dyDescent="0.45">
      <c r="A546" s="46" t="s">
        <v>1159</v>
      </c>
      <c r="B546" s="46" t="s">
        <v>1160</v>
      </c>
      <c r="C546" s="77">
        <v>136185</v>
      </c>
      <c r="D546" s="77">
        <v>137413.39000000001</v>
      </c>
      <c r="E546" s="78">
        <v>-1228.3900000000001</v>
      </c>
    </row>
    <row r="547" spans="1:5" ht="14.25" x14ac:dyDescent="0.45">
      <c r="A547" s="46" t="s">
        <v>1161</v>
      </c>
      <c r="B547" s="46" t="s">
        <v>1162</v>
      </c>
      <c r="C547" s="77">
        <v>164886</v>
      </c>
      <c r="D547" s="77">
        <v>135653.43</v>
      </c>
      <c r="E547" s="78">
        <v>29232.57</v>
      </c>
    </row>
    <row r="548" spans="1:5" ht="14.25" x14ac:dyDescent="0.45">
      <c r="A548" s="46" t="s">
        <v>1163</v>
      </c>
      <c r="B548" s="46" t="s">
        <v>1164</v>
      </c>
      <c r="C548" s="77">
        <v>2500</v>
      </c>
      <c r="D548" s="77">
        <v>2509</v>
      </c>
      <c r="E548" s="78">
        <v>-9</v>
      </c>
    </row>
    <row r="549" spans="1:5" ht="14.25" x14ac:dyDescent="0.45">
      <c r="A549" s="46" t="s">
        <v>1165</v>
      </c>
      <c r="B549" s="46" t="s">
        <v>1166</v>
      </c>
      <c r="C549" s="77">
        <v>1978</v>
      </c>
      <c r="D549" s="77">
        <v>1978.51</v>
      </c>
      <c r="E549" s="78">
        <v>-0.51</v>
      </c>
    </row>
    <row r="550" spans="1:5" ht="14.25" x14ac:dyDescent="0.45">
      <c r="A550" s="46" t="s">
        <v>1167</v>
      </c>
      <c r="B550" s="46" t="s">
        <v>1168</v>
      </c>
      <c r="C550" s="77">
        <v>2198</v>
      </c>
      <c r="D550" s="77">
        <v>2128.8000000000002</v>
      </c>
      <c r="E550" s="78">
        <v>69.2</v>
      </c>
    </row>
    <row r="551" spans="1:5" ht="14.25" x14ac:dyDescent="0.45">
      <c r="A551" s="46" t="s">
        <v>1169</v>
      </c>
      <c r="B551" s="46" t="s">
        <v>1170</v>
      </c>
      <c r="C551" s="77">
        <v>45571</v>
      </c>
      <c r="D551" s="77">
        <v>32521.69</v>
      </c>
      <c r="E551" s="78">
        <v>13049.31</v>
      </c>
    </row>
    <row r="552" spans="1:5" ht="14.25" x14ac:dyDescent="0.45">
      <c r="A552" s="46" t="s">
        <v>1171</v>
      </c>
      <c r="B552" s="46" t="s">
        <v>1172</v>
      </c>
      <c r="C552" s="77">
        <v>10504</v>
      </c>
      <c r="D552" s="77">
        <v>10331.58</v>
      </c>
      <c r="E552" s="78">
        <v>172.42</v>
      </c>
    </row>
    <row r="553" spans="1:5" ht="14.25" x14ac:dyDescent="0.45">
      <c r="A553" s="46" t="s">
        <v>1173</v>
      </c>
      <c r="B553" s="46" t="s">
        <v>1174</v>
      </c>
      <c r="C553" s="77">
        <v>40000</v>
      </c>
      <c r="D553" s="77">
        <v>37033</v>
      </c>
      <c r="E553" s="78">
        <v>2967</v>
      </c>
    </row>
    <row r="554" spans="1:5" ht="14.25" x14ac:dyDescent="0.45">
      <c r="A554" s="46" t="s">
        <v>1175</v>
      </c>
      <c r="B554" s="46" t="s">
        <v>1176</v>
      </c>
      <c r="C554" s="77">
        <v>6517</v>
      </c>
      <c r="D554" s="77">
        <v>6126.77</v>
      </c>
      <c r="E554" s="78">
        <v>390.23</v>
      </c>
    </row>
    <row r="555" spans="1:5" ht="14.25" x14ac:dyDescent="0.45">
      <c r="A555" s="46" t="s">
        <v>1177</v>
      </c>
      <c r="B555" s="46" t="s">
        <v>1178</v>
      </c>
      <c r="C555" s="77">
        <v>7453</v>
      </c>
      <c r="D555" s="77">
        <v>889.87</v>
      </c>
      <c r="E555" s="78">
        <v>6563.13</v>
      </c>
    </row>
    <row r="556" spans="1:5" ht="14.25" x14ac:dyDescent="0.45">
      <c r="A556" s="46" t="s">
        <v>1179</v>
      </c>
      <c r="B556" s="46" t="s">
        <v>1180</v>
      </c>
      <c r="C556" s="77">
        <v>500</v>
      </c>
      <c r="D556" s="77">
        <v>502.78</v>
      </c>
      <c r="E556" s="78">
        <v>-2.78</v>
      </c>
    </row>
    <row r="557" spans="1:5" ht="14.25" x14ac:dyDescent="0.45">
      <c r="A557" s="46" t="s">
        <v>1181</v>
      </c>
      <c r="B557" s="46" t="s">
        <v>1182</v>
      </c>
      <c r="C557" s="77">
        <v>1701</v>
      </c>
      <c r="D557" s="77">
        <v>1672.38</v>
      </c>
      <c r="E557" s="78">
        <v>28.62</v>
      </c>
    </row>
    <row r="558" spans="1:5" ht="14.25" x14ac:dyDescent="0.45">
      <c r="A558" s="46" t="s">
        <v>1183</v>
      </c>
      <c r="B558" s="46" t="s">
        <v>1184</v>
      </c>
      <c r="C558" s="77">
        <v>2996</v>
      </c>
      <c r="D558" s="77">
        <v>2963.25</v>
      </c>
      <c r="E558" s="78">
        <v>32.75</v>
      </c>
    </row>
    <row r="559" spans="1:5" ht="14.25" x14ac:dyDescent="0.45">
      <c r="A559" s="46" t="s">
        <v>1185</v>
      </c>
      <c r="B559" s="46" t="s">
        <v>1186</v>
      </c>
      <c r="C559" s="77">
        <v>17466</v>
      </c>
      <c r="D559" s="77">
        <v>16862.11</v>
      </c>
      <c r="E559" s="78">
        <v>603.89</v>
      </c>
    </row>
    <row r="560" spans="1:5" ht="14.25" x14ac:dyDescent="0.45">
      <c r="A560" s="46" t="s">
        <v>1187</v>
      </c>
      <c r="B560" s="46" t="s">
        <v>1188</v>
      </c>
      <c r="C560" s="77">
        <v>9372</v>
      </c>
      <c r="D560" s="77">
        <v>8683.74</v>
      </c>
      <c r="E560" s="78">
        <v>688.26</v>
      </c>
    </row>
    <row r="561" spans="1:5" ht="14.25" x14ac:dyDescent="0.45">
      <c r="A561" s="46" t="s">
        <v>1189</v>
      </c>
      <c r="B561" s="46" t="s">
        <v>1190</v>
      </c>
      <c r="C561" s="77">
        <v>7800</v>
      </c>
      <c r="D561" s="77">
        <v>7584.48</v>
      </c>
      <c r="E561" s="78">
        <v>215.52</v>
      </c>
    </row>
    <row r="562" spans="1:5" ht="14.25" x14ac:dyDescent="0.45">
      <c r="A562" s="46" t="s">
        <v>1191</v>
      </c>
      <c r="B562" s="46" t="s">
        <v>1192</v>
      </c>
      <c r="C562" s="77">
        <v>3607</v>
      </c>
      <c r="D562" s="77">
        <v>3482.85</v>
      </c>
      <c r="E562" s="78">
        <v>124.15</v>
      </c>
    </row>
    <row r="563" spans="1:5" ht="14.25" x14ac:dyDescent="0.45">
      <c r="A563" s="46" t="s">
        <v>1193</v>
      </c>
      <c r="B563" s="46" t="s">
        <v>1194</v>
      </c>
      <c r="C563" s="77">
        <v>520</v>
      </c>
      <c r="D563" s="77">
        <v>488.28</v>
      </c>
      <c r="E563" s="78">
        <v>31.72</v>
      </c>
    </row>
    <row r="564" spans="1:5" ht="14.25" x14ac:dyDescent="0.45">
      <c r="A564" s="46" t="s">
        <v>1195</v>
      </c>
      <c r="B564" s="46" t="s">
        <v>1196</v>
      </c>
      <c r="C564" s="77">
        <v>3470</v>
      </c>
      <c r="D564" s="77">
        <v>3355.35</v>
      </c>
      <c r="E564" s="78">
        <v>114.65</v>
      </c>
    </row>
    <row r="565" spans="1:5" ht="14.25" x14ac:dyDescent="0.45">
      <c r="A565" s="46" t="s">
        <v>1197</v>
      </c>
      <c r="B565" s="46" t="s">
        <v>1198</v>
      </c>
      <c r="C565" s="77">
        <v>3700</v>
      </c>
      <c r="D565" s="77">
        <v>3544.56</v>
      </c>
      <c r="E565" s="78">
        <v>155.44</v>
      </c>
    </row>
    <row r="566" spans="1:5" ht="14.25" x14ac:dyDescent="0.45">
      <c r="A566" s="46" t="s">
        <v>1199</v>
      </c>
      <c r="B566" s="46" t="s">
        <v>1200</v>
      </c>
      <c r="C566" s="77">
        <v>21059</v>
      </c>
      <c r="D566" s="77">
        <v>20973.48</v>
      </c>
      <c r="E566" s="78">
        <v>85.52</v>
      </c>
    </row>
    <row r="567" spans="1:5" ht="14.25" x14ac:dyDescent="0.45">
      <c r="A567" s="46" t="s">
        <v>1201</v>
      </c>
      <c r="B567" s="46" t="s">
        <v>1202</v>
      </c>
      <c r="C567" s="77">
        <v>11393</v>
      </c>
      <c r="D567" s="77">
        <v>11151.55</v>
      </c>
      <c r="E567" s="78">
        <v>241.45</v>
      </c>
    </row>
    <row r="568" spans="1:5" ht="14.25" x14ac:dyDescent="0.45">
      <c r="A568" s="46" t="s">
        <v>1203</v>
      </c>
      <c r="B568" s="46" t="s">
        <v>1204</v>
      </c>
      <c r="C568" s="77">
        <v>7200</v>
      </c>
      <c r="D568" s="77">
        <v>7195.98</v>
      </c>
      <c r="E568" s="78">
        <v>4.0199999999999996</v>
      </c>
    </row>
    <row r="569" spans="1:5" ht="14.25" x14ac:dyDescent="0.45">
      <c r="A569" s="46" t="s">
        <v>1205</v>
      </c>
      <c r="B569" s="46" t="s">
        <v>1206</v>
      </c>
      <c r="C569" s="77">
        <v>6771</v>
      </c>
      <c r="D569" s="77">
        <v>6850.23</v>
      </c>
      <c r="E569" s="78">
        <v>-79.23</v>
      </c>
    </row>
    <row r="570" spans="1:5" ht="14.25" x14ac:dyDescent="0.45">
      <c r="A570" s="46" t="s">
        <v>1207</v>
      </c>
      <c r="B570" s="46" t="s">
        <v>1208</v>
      </c>
      <c r="C570" s="77">
        <v>625</v>
      </c>
      <c r="D570" s="77">
        <v>622.39</v>
      </c>
      <c r="E570" s="78">
        <v>2.61</v>
      </c>
    </row>
    <row r="571" spans="1:5" ht="14.25" x14ac:dyDescent="0.45">
      <c r="A571" s="46" t="s">
        <v>1209</v>
      </c>
      <c r="B571" s="46" t="s">
        <v>1210</v>
      </c>
      <c r="C571" s="77">
        <v>1800</v>
      </c>
      <c r="D571" s="77">
        <v>825.76</v>
      </c>
      <c r="E571" s="78">
        <v>974.24</v>
      </c>
    </row>
    <row r="572" spans="1:5" ht="14.25" x14ac:dyDescent="0.45">
      <c r="A572" s="46" t="s">
        <v>1211</v>
      </c>
      <c r="B572" s="46" t="s">
        <v>1212</v>
      </c>
      <c r="C572" s="77">
        <v>3478</v>
      </c>
      <c r="D572" s="77">
        <v>3475.35</v>
      </c>
      <c r="E572" s="78">
        <v>2.65</v>
      </c>
    </row>
    <row r="573" spans="1:5" ht="14.25" x14ac:dyDescent="0.45">
      <c r="A573" s="46" t="s">
        <v>1213</v>
      </c>
      <c r="B573" s="46" t="s">
        <v>1214</v>
      </c>
      <c r="C573" s="77">
        <v>18582</v>
      </c>
      <c r="D573" s="77">
        <v>18578.57</v>
      </c>
      <c r="E573" s="78">
        <v>3.43</v>
      </c>
    </row>
    <row r="574" spans="1:5" ht="14.25" x14ac:dyDescent="0.45">
      <c r="A574" s="46" t="s">
        <v>1215</v>
      </c>
      <c r="B574" s="46" t="s">
        <v>1216</v>
      </c>
      <c r="C574" s="77">
        <v>12519</v>
      </c>
      <c r="D574" s="77">
        <v>12301.97</v>
      </c>
      <c r="E574" s="78">
        <v>217.03</v>
      </c>
    </row>
    <row r="575" spans="1:5" ht="14.25" x14ac:dyDescent="0.45">
      <c r="A575" s="46" t="s">
        <v>1217</v>
      </c>
      <c r="B575" s="46" t="s">
        <v>1218</v>
      </c>
      <c r="C575" s="77">
        <v>9898</v>
      </c>
      <c r="D575" s="77">
        <v>8907.75</v>
      </c>
      <c r="E575" s="78">
        <v>990.25</v>
      </c>
    </row>
    <row r="576" spans="1:5" ht="14.25" x14ac:dyDescent="0.45">
      <c r="A576" s="46" t="s">
        <v>1219</v>
      </c>
      <c r="B576" s="46" t="s">
        <v>1220</v>
      </c>
      <c r="C576" s="77">
        <v>7689</v>
      </c>
      <c r="D576" s="77">
        <v>3933.57</v>
      </c>
      <c r="E576" s="78">
        <v>3755.43</v>
      </c>
    </row>
    <row r="577" spans="1:5" ht="14.25" x14ac:dyDescent="0.45">
      <c r="A577" s="46" t="s">
        <v>1221</v>
      </c>
      <c r="B577" s="46" t="s">
        <v>1222</v>
      </c>
      <c r="C577" s="77">
        <v>3322</v>
      </c>
      <c r="D577" s="77">
        <v>3302.02</v>
      </c>
      <c r="E577" s="78">
        <v>19.98</v>
      </c>
    </row>
    <row r="578" spans="1:5" ht="14.25" x14ac:dyDescent="0.45">
      <c r="A578" s="46" t="s">
        <v>1223</v>
      </c>
      <c r="B578" s="46" t="s">
        <v>1224</v>
      </c>
      <c r="C578" s="77">
        <v>3619</v>
      </c>
      <c r="D578" s="77">
        <v>3663.98</v>
      </c>
      <c r="E578" s="78">
        <v>-44.98</v>
      </c>
    </row>
    <row r="579" spans="1:5" ht="14.25" x14ac:dyDescent="0.45">
      <c r="A579" s="46" t="s">
        <v>1225</v>
      </c>
      <c r="B579" s="46" t="s">
        <v>1226</v>
      </c>
      <c r="C579" s="77">
        <v>18658</v>
      </c>
      <c r="D579" s="77">
        <v>18274.810000000001</v>
      </c>
      <c r="E579" s="78">
        <v>383.19</v>
      </c>
    </row>
    <row r="580" spans="1:5" ht="14.25" x14ac:dyDescent="0.45">
      <c r="A580" s="46" t="s">
        <v>1227</v>
      </c>
      <c r="B580" s="46" t="s">
        <v>1228</v>
      </c>
      <c r="C580" s="77">
        <v>6707</v>
      </c>
      <c r="D580" s="77">
        <v>6598.23</v>
      </c>
      <c r="E580" s="78">
        <v>108.77</v>
      </c>
    </row>
    <row r="581" spans="1:5" ht="14.25" x14ac:dyDescent="0.45">
      <c r="A581" s="46" t="s">
        <v>1229</v>
      </c>
      <c r="B581" s="46" t="s">
        <v>1230</v>
      </c>
      <c r="C581" s="77">
        <v>1000</v>
      </c>
      <c r="D581" s="77">
        <v>994.76</v>
      </c>
      <c r="E581" s="78">
        <v>5.24</v>
      </c>
    </row>
    <row r="582" spans="1:5" ht="14.25" x14ac:dyDescent="0.45">
      <c r="A582" s="46" t="s">
        <v>1231</v>
      </c>
      <c r="B582" s="46" t="s">
        <v>1232</v>
      </c>
      <c r="C582" s="77">
        <v>420</v>
      </c>
      <c r="D582" s="77">
        <v>412.17</v>
      </c>
      <c r="E582" s="78">
        <v>7.83</v>
      </c>
    </row>
    <row r="583" spans="1:5" ht="14.25" x14ac:dyDescent="0.45">
      <c r="A583" s="46" t="s">
        <v>1233</v>
      </c>
      <c r="B583" s="46" t="s">
        <v>1234</v>
      </c>
      <c r="C583" s="77">
        <v>800</v>
      </c>
      <c r="D583" s="77">
        <v>716.51</v>
      </c>
      <c r="E583" s="78">
        <v>83.49</v>
      </c>
    </row>
    <row r="584" spans="1:5" ht="14.25" x14ac:dyDescent="0.45">
      <c r="A584" s="46" t="s">
        <v>1235</v>
      </c>
      <c r="B584" s="46" t="s">
        <v>1236</v>
      </c>
      <c r="C584" s="77">
        <v>2500</v>
      </c>
      <c r="D584" s="77">
        <v>2498.87</v>
      </c>
      <c r="E584" s="78">
        <v>1.1299999999999999</v>
      </c>
    </row>
    <row r="585" spans="1:5" ht="14.25" x14ac:dyDescent="0.45">
      <c r="A585" s="46" t="s">
        <v>1237</v>
      </c>
      <c r="B585" s="46" t="s">
        <v>1238</v>
      </c>
      <c r="C585" s="77">
        <v>200</v>
      </c>
      <c r="D585" s="77">
        <v>34.99</v>
      </c>
      <c r="E585" s="78">
        <v>165.01</v>
      </c>
    </row>
    <row r="586" spans="1:5" ht="14.25" x14ac:dyDescent="0.45">
      <c r="A586" s="46" t="s">
        <v>1239</v>
      </c>
      <c r="B586" s="46" t="s">
        <v>1240</v>
      </c>
      <c r="C586" s="77">
        <v>8727</v>
      </c>
      <c r="D586" s="77">
        <v>8803.98</v>
      </c>
      <c r="E586" s="78">
        <v>-76.98</v>
      </c>
    </row>
    <row r="587" spans="1:5" ht="14.25" x14ac:dyDescent="0.45">
      <c r="A587" s="46" t="s">
        <v>1241</v>
      </c>
      <c r="B587" s="46" t="s">
        <v>1242</v>
      </c>
      <c r="C587" s="77">
        <v>5000</v>
      </c>
      <c r="D587" s="77">
        <v>350.7</v>
      </c>
      <c r="E587" s="78">
        <v>4649.3</v>
      </c>
    </row>
    <row r="588" spans="1:5" ht="14.25" x14ac:dyDescent="0.45">
      <c r="A588" s="46" t="s">
        <v>1243</v>
      </c>
      <c r="B588" s="46" t="s">
        <v>1244</v>
      </c>
      <c r="C588" s="77">
        <v>4497</v>
      </c>
      <c r="D588" s="77">
        <v>737.56</v>
      </c>
      <c r="E588" s="78">
        <v>3759.44</v>
      </c>
    </row>
    <row r="589" spans="1:5" ht="14.25" x14ac:dyDescent="0.45">
      <c r="A589" s="46" t="s">
        <v>1245</v>
      </c>
      <c r="B589" s="46" t="s">
        <v>1246</v>
      </c>
      <c r="C589" s="77">
        <v>2500</v>
      </c>
      <c r="D589" s="77">
        <v>2629.82</v>
      </c>
      <c r="E589" s="78">
        <v>-129.82</v>
      </c>
    </row>
    <row r="590" spans="1:5" ht="14.25" x14ac:dyDescent="0.45">
      <c r="A590" s="46" t="s">
        <v>1247</v>
      </c>
      <c r="B590" s="46" t="s">
        <v>1248</v>
      </c>
      <c r="C590" s="77">
        <v>2700</v>
      </c>
      <c r="D590" s="77">
        <v>0</v>
      </c>
      <c r="E590" s="78">
        <v>2700</v>
      </c>
    </row>
    <row r="591" spans="1:5" ht="14.25" x14ac:dyDescent="0.45">
      <c r="A591" s="46" t="s">
        <v>1249</v>
      </c>
      <c r="B591" s="46" t="s">
        <v>1250</v>
      </c>
      <c r="C591" s="77">
        <v>1500</v>
      </c>
      <c r="D591" s="77">
        <v>674.82</v>
      </c>
      <c r="E591" s="78">
        <v>825.18</v>
      </c>
    </row>
    <row r="592" spans="1:5" ht="14.25" x14ac:dyDescent="0.45">
      <c r="A592" s="46" t="s">
        <v>1251</v>
      </c>
      <c r="B592" s="46" t="s">
        <v>1252</v>
      </c>
      <c r="C592" s="77">
        <v>3000</v>
      </c>
      <c r="D592" s="77">
        <v>1023.52</v>
      </c>
      <c r="E592" s="78">
        <v>1976.48</v>
      </c>
    </row>
    <row r="593" spans="1:5" ht="14.25" x14ac:dyDescent="0.45">
      <c r="A593" s="46" t="s">
        <v>1253</v>
      </c>
      <c r="B593" s="46" t="s">
        <v>1254</v>
      </c>
      <c r="C593" s="77">
        <v>14000</v>
      </c>
      <c r="D593" s="77">
        <v>13158.2</v>
      </c>
      <c r="E593" s="78">
        <v>841.8</v>
      </c>
    </row>
    <row r="594" spans="1:5" ht="14.25" x14ac:dyDescent="0.45">
      <c r="A594" s="46" t="s">
        <v>1255</v>
      </c>
      <c r="B594" s="46" t="s">
        <v>1256</v>
      </c>
      <c r="C594" s="77">
        <v>200000</v>
      </c>
      <c r="D594" s="77">
        <v>196423.02</v>
      </c>
      <c r="E594" s="78">
        <v>3576.98</v>
      </c>
    </row>
    <row r="595" spans="1:5" ht="14.25" x14ac:dyDescent="0.45">
      <c r="A595" s="46" t="s">
        <v>1257</v>
      </c>
      <c r="B595" s="46" t="s">
        <v>1258</v>
      </c>
      <c r="C595" s="77">
        <v>86600</v>
      </c>
      <c r="D595" s="77">
        <v>86274.05</v>
      </c>
      <c r="E595" s="78">
        <v>325.95</v>
      </c>
    </row>
    <row r="596" spans="1:5" ht="14.25" x14ac:dyDescent="0.45">
      <c r="A596" s="46" t="s">
        <v>1259</v>
      </c>
      <c r="B596" s="46" t="s">
        <v>1260</v>
      </c>
      <c r="C596" s="77">
        <v>21000</v>
      </c>
      <c r="D596" s="77">
        <v>21950.15</v>
      </c>
      <c r="E596" s="78">
        <v>-950.15</v>
      </c>
    </row>
    <row r="597" spans="1:5" ht="14.25" x14ac:dyDescent="0.45">
      <c r="A597" s="46" t="s">
        <v>1261</v>
      </c>
      <c r="B597" s="46" t="s">
        <v>1262</v>
      </c>
      <c r="C597" s="77">
        <v>1100</v>
      </c>
      <c r="D597" s="77">
        <v>912.6</v>
      </c>
      <c r="E597" s="78">
        <v>187.4</v>
      </c>
    </row>
    <row r="598" spans="1:5" ht="14.25" x14ac:dyDescent="0.45">
      <c r="A598" s="46" t="s">
        <v>1263</v>
      </c>
      <c r="B598" s="46" t="s">
        <v>1264</v>
      </c>
      <c r="C598" s="77">
        <v>800</v>
      </c>
      <c r="D598" s="77">
        <v>474.99</v>
      </c>
      <c r="E598" s="78">
        <v>325.01</v>
      </c>
    </row>
    <row r="599" spans="1:5" ht="14.25" x14ac:dyDescent="0.45">
      <c r="A599" s="46" t="s">
        <v>1265</v>
      </c>
      <c r="B599" s="46" t="s">
        <v>1266</v>
      </c>
      <c r="C599" s="77">
        <v>5085</v>
      </c>
      <c r="D599" s="77">
        <v>4856.16</v>
      </c>
      <c r="E599" s="78">
        <v>228.84</v>
      </c>
    </row>
    <row r="600" spans="1:5" ht="14.25" x14ac:dyDescent="0.45">
      <c r="A600" s="46" t="s">
        <v>1267</v>
      </c>
      <c r="B600" s="46" t="s">
        <v>1268</v>
      </c>
      <c r="C600" s="77">
        <v>14190</v>
      </c>
      <c r="D600" s="77">
        <v>11406.71</v>
      </c>
      <c r="E600" s="78">
        <v>2783.29</v>
      </c>
    </row>
    <row r="601" spans="1:5" ht="14.25" x14ac:dyDescent="0.45">
      <c r="A601" s="46" t="s">
        <v>1269</v>
      </c>
      <c r="B601" s="46" t="s">
        <v>1270</v>
      </c>
      <c r="C601" s="77">
        <v>2116</v>
      </c>
      <c r="D601" s="77">
        <v>1603.71</v>
      </c>
      <c r="E601" s="78">
        <v>512.29</v>
      </c>
    </row>
    <row r="602" spans="1:5" ht="14.25" x14ac:dyDescent="0.45">
      <c r="A602" s="46" t="s">
        <v>1271</v>
      </c>
      <c r="B602" s="46" t="s">
        <v>1272</v>
      </c>
      <c r="C602" s="77">
        <v>2000</v>
      </c>
      <c r="D602" s="77">
        <v>0</v>
      </c>
      <c r="E602" s="78">
        <v>2000</v>
      </c>
    </row>
    <row r="603" spans="1:5" ht="14.25" x14ac:dyDescent="0.45">
      <c r="A603" s="46" t="s">
        <v>1273</v>
      </c>
      <c r="B603" s="46" t="s">
        <v>1274</v>
      </c>
      <c r="C603" s="77">
        <v>4000</v>
      </c>
      <c r="D603" s="77">
        <v>2044.99</v>
      </c>
      <c r="E603" s="78">
        <v>1955.01</v>
      </c>
    </row>
    <row r="604" spans="1:5" ht="14.25" x14ac:dyDescent="0.45">
      <c r="A604" s="46" t="s">
        <v>1275</v>
      </c>
      <c r="B604" s="46" t="s">
        <v>1276</v>
      </c>
      <c r="C604" s="77">
        <v>15156</v>
      </c>
      <c r="D604" s="77">
        <v>15969.98</v>
      </c>
      <c r="E604" s="78">
        <v>-813.98</v>
      </c>
    </row>
    <row r="605" spans="1:5" ht="14.25" x14ac:dyDescent="0.45">
      <c r="A605" s="46" t="s">
        <v>1277</v>
      </c>
      <c r="B605" s="46" t="s">
        <v>1278</v>
      </c>
      <c r="C605" s="77">
        <v>1397</v>
      </c>
      <c r="D605" s="77">
        <v>0</v>
      </c>
      <c r="E605" s="78">
        <v>1397</v>
      </c>
    </row>
    <row r="606" spans="1:5" ht="14.25" x14ac:dyDescent="0.45">
      <c r="A606" s="46" t="s">
        <v>1279</v>
      </c>
      <c r="B606" s="46" t="s">
        <v>1280</v>
      </c>
      <c r="C606" s="77">
        <v>3100</v>
      </c>
      <c r="D606" s="77">
        <v>3100</v>
      </c>
      <c r="E606" s="78">
        <v>0</v>
      </c>
    </row>
    <row r="607" spans="1:5" ht="14.25" x14ac:dyDescent="0.45">
      <c r="A607" s="46" t="s">
        <v>1281</v>
      </c>
      <c r="B607" s="46" t="s">
        <v>1282</v>
      </c>
      <c r="C607" s="77">
        <v>8358</v>
      </c>
      <c r="D607" s="77">
        <v>8310.11</v>
      </c>
      <c r="E607" s="78">
        <v>47.89</v>
      </c>
    </row>
    <row r="608" spans="1:5" ht="14.25" x14ac:dyDescent="0.45">
      <c r="A608" s="46" t="s">
        <v>1283</v>
      </c>
      <c r="B608" s="46" t="s">
        <v>1284</v>
      </c>
      <c r="C608" s="77">
        <v>9967</v>
      </c>
      <c r="D608" s="77">
        <v>9948.7199999999993</v>
      </c>
      <c r="E608" s="78">
        <v>18.28</v>
      </c>
    </row>
    <row r="609" spans="1:5" ht="14.25" x14ac:dyDescent="0.45">
      <c r="A609" s="46" t="s">
        <v>1285</v>
      </c>
      <c r="B609" s="46" t="s">
        <v>1286</v>
      </c>
      <c r="C609" s="77">
        <v>12040</v>
      </c>
      <c r="D609" s="77">
        <v>10684.7</v>
      </c>
      <c r="E609" s="78">
        <v>1355.3</v>
      </c>
    </row>
    <row r="610" spans="1:5" ht="14.25" x14ac:dyDescent="0.45">
      <c r="A610" s="46" t="s">
        <v>1287</v>
      </c>
      <c r="B610" s="46" t="s">
        <v>1288</v>
      </c>
      <c r="C610" s="77">
        <v>8589</v>
      </c>
      <c r="D610" s="77">
        <v>8619.7199999999993</v>
      </c>
      <c r="E610" s="78">
        <v>-30.72</v>
      </c>
    </row>
    <row r="611" spans="1:5" ht="14.25" x14ac:dyDescent="0.45">
      <c r="A611" s="46" t="s">
        <v>1289</v>
      </c>
      <c r="B611" s="46" t="s">
        <v>1290</v>
      </c>
      <c r="C611" s="77">
        <v>3960</v>
      </c>
      <c r="D611" s="77">
        <v>3685.54</v>
      </c>
      <c r="E611" s="78">
        <v>274.45999999999998</v>
      </c>
    </row>
    <row r="612" spans="1:5" ht="14.25" x14ac:dyDescent="0.45">
      <c r="A612" s="46" t="s">
        <v>1291</v>
      </c>
      <c r="B612" s="46" t="s">
        <v>1292</v>
      </c>
      <c r="C612" s="77">
        <v>5910</v>
      </c>
      <c r="D612" s="77">
        <v>6772.54</v>
      </c>
      <c r="E612" s="78">
        <v>-862.54</v>
      </c>
    </row>
    <row r="613" spans="1:5" ht="14.25" x14ac:dyDescent="0.45">
      <c r="A613" s="46" t="s">
        <v>1293</v>
      </c>
      <c r="B613" s="46" t="s">
        <v>1294</v>
      </c>
      <c r="C613" s="77">
        <v>332170</v>
      </c>
      <c r="D613" s="77">
        <v>333472.25</v>
      </c>
      <c r="E613" s="78">
        <v>-1302.25</v>
      </c>
    </row>
    <row r="614" spans="1:5" ht="14.25" x14ac:dyDescent="0.45">
      <c r="A614" s="46" t="s">
        <v>1295</v>
      </c>
      <c r="B614" s="46" t="s">
        <v>1296</v>
      </c>
      <c r="C614" s="77">
        <v>0</v>
      </c>
      <c r="D614" s="77">
        <v>47957.5</v>
      </c>
      <c r="E614" s="78">
        <v>-47957.5</v>
      </c>
    </row>
    <row r="615" spans="1:5" ht="14.25" x14ac:dyDescent="0.45">
      <c r="A615" s="46" t="s">
        <v>1297</v>
      </c>
      <c r="B615" s="46" t="s">
        <v>1298</v>
      </c>
      <c r="C615" s="77">
        <v>11000</v>
      </c>
      <c r="D615" s="77">
        <v>10618.39</v>
      </c>
      <c r="E615" s="78">
        <v>381.61</v>
      </c>
    </row>
    <row r="616" spans="1:5" ht="14.25" x14ac:dyDescent="0.45">
      <c r="A616" s="46" t="s">
        <v>1299</v>
      </c>
      <c r="B616" s="46" t="s">
        <v>1300</v>
      </c>
      <c r="C616" s="77">
        <v>120</v>
      </c>
      <c r="D616" s="77">
        <v>106.95</v>
      </c>
      <c r="E616" s="78">
        <v>13.05</v>
      </c>
    </row>
    <row r="617" spans="1:5" ht="14.25" x14ac:dyDescent="0.45">
      <c r="A617" s="46" t="s">
        <v>1301</v>
      </c>
      <c r="B617" s="46" t="s">
        <v>1302</v>
      </c>
      <c r="C617" s="77">
        <v>1203</v>
      </c>
      <c r="D617" s="77">
        <v>1165.23</v>
      </c>
      <c r="E617" s="78">
        <v>37.770000000000003</v>
      </c>
    </row>
    <row r="618" spans="1:5" ht="14.25" x14ac:dyDescent="0.45">
      <c r="A618" s="46" t="s">
        <v>1303</v>
      </c>
      <c r="B618" s="46" t="s">
        <v>1304</v>
      </c>
      <c r="C618" s="77">
        <v>550</v>
      </c>
      <c r="D618" s="77">
        <v>697.68</v>
      </c>
      <c r="E618" s="78">
        <v>-147.68</v>
      </c>
    </row>
    <row r="619" spans="1:5" ht="14.25" x14ac:dyDescent="0.45">
      <c r="A619" s="46" t="s">
        <v>1305</v>
      </c>
      <c r="B619" s="46" t="s">
        <v>1306</v>
      </c>
      <c r="C619" s="77">
        <v>275</v>
      </c>
      <c r="D619" s="77">
        <v>275.31</v>
      </c>
      <c r="E619" s="78">
        <v>-0.31</v>
      </c>
    </row>
    <row r="620" spans="1:5" ht="14.25" x14ac:dyDescent="0.45">
      <c r="A620" s="46" t="s">
        <v>1307</v>
      </c>
      <c r="B620" s="46" t="s">
        <v>1308</v>
      </c>
      <c r="C620" s="77">
        <v>1160</v>
      </c>
      <c r="D620" s="77">
        <v>1066.19</v>
      </c>
      <c r="E620" s="78">
        <v>93.81</v>
      </c>
    </row>
    <row r="621" spans="1:5" ht="14.25" x14ac:dyDescent="0.45">
      <c r="A621" s="46" t="s">
        <v>1309</v>
      </c>
      <c r="B621" s="46" t="s">
        <v>1310</v>
      </c>
      <c r="C621" s="77">
        <v>725</v>
      </c>
      <c r="D621" s="77">
        <v>300</v>
      </c>
      <c r="E621" s="78">
        <v>425</v>
      </c>
    </row>
    <row r="622" spans="1:5" ht="14.25" x14ac:dyDescent="0.45">
      <c r="A622" s="46" t="s">
        <v>1311</v>
      </c>
      <c r="B622" s="46" t="s">
        <v>1312</v>
      </c>
      <c r="C622" s="77">
        <v>600</v>
      </c>
      <c r="D622" s="77">
        <v>587.1</v>
      </c>
      <c r="E622" s="78">
        <v>12.9</v>
      </c>
    </row>
    <row r="623" spans="1:5" ht="14.25" x14ac:dyDescent="0.45">
      <c r="A623" s="46" t="s">
        <v>1313</v>
      </c>
      <c r="B623" s="46" t="s">
        <v>1314</v>
      </c>
      <c r="C623" s="77">
        <v>4000</v>
      </c>
      <c r="D623" s="77">
        <v>3800</v>
      </c>
      <c r="E623" s="78">
        <v>200</v>
      </c>
    </row>
    <row r="624" spans="1:5" ht="14.25" x14ac:dyDescent="0.45">
      <c r="A624" s="46" t="s">
        <v>1315</v>
      </c>
      <c r="B624" s="46" t="s">
        <v>1316</v>
      </c>
      <c r="C624" s="77">
        <v>3256</v>
      </c>
      <c r="D624" s="77">
        <v>3255.73</v>
      </c>
      <c r="E624" s="78">
        <v>0.27</v>
      </c>
    </row>
    <row r="625" spans="1:5" ht="14.25" x14ac:dyDescent="0.45">
      <c r="A625" s="46" t="s">
        <v>1317</v>
      </c>
      <c r="B625" s="46" t="s">
        <v>1318</v>
      </c>
      <c r="C625" s="77">
        <v>2089</v>
      </c>
      <c r="D625" s="77">
        <v>0</v>
      </c>
      <c r="E625" s="78">
        <v>2089</v>
      </c>
    </row>
    <row r="626" spans="1:5" ht="14.25" x14ac:dyDescent="0.45">
      <c r="A626" s="46" t="s">
        <v>1319</v>
      </c>
      <c r="B626" s="46" t="s">
        <v>1320</v>
      </c>
      <c r="C626" s="77">
        <v>26500</v>
      </c>
      <c r="D626" s="77">
        <v>20049</v>
      </c>
      <c r="E626" s="78">
        <v>6451</v>
      </c>
    </row>
    <row r="627" spans="1:5" ht="14.25" x14ac:dyDescent="0.45">
      <c r="A627" s="46" t="s">
        <v>1321</v>
      </c>
      <c r="B627" s="46" t="s">
        <v>1322</v>
      </c>
      <c r="C627" s="77">
        <v>11500</v>
      </c>
      <c r="D627" s="77">
        <v>11922.22</v>
      </c>
      <c r="E627" s="78">
        <v>-422.22</v>
      </c>
    </row>
    <row r="628" spans="1:5" ht="14.25" x14ac:dyDescent="0.45">
      <c r="A628" s="46" t="s">
        <v>1323</v>
      </c>
      <c r="B628" s="46" t="s">
        <v>1324</v>
      </c>
      <c r="C628" s="77">
        <v>4500</v>
      </c>
      <c r="D628" s="77">
        <v>4541.5</v>
      </c>
      <c r="E628" s="78">
        <v>-41.5</v>
      </c>
    </row>
    <row r="629" spans="1:5" ht="14.25" x14ac:dyDescent="0.45">
      <c r="A629" s="46" t="s">
        <v>1325</v>
      </c>
      <c r="B629" s="46" t="s">
        <v>1326</v>
      </c>
      <c r="C629" s="77">
        <v>900</v>
      </c>
      <c r="D629" s="77">
        <v>1495</v>
      </c>
      <c r="E629" s="78">
        <v>-595</v>
      </c>
    </row>
    <row r="630" spans="1:5" ht="14.25" x14ac:dyDescent="0.45">
      <c r="A630" s="46" t="s">
        <v>1327</v>
      </c>
      <c r="B630" s="46" t="s">
        <v>1328</v>
      </c>
      <c r="C630" s="77">
        <v>1350</v>
      </c>
      <c r="D630" s="77">
        <v>434</v>
      </c>
      <c r="E630" s="78">
        <v>916</v>
      </c>
    </row>
    <row r="631" spans="1:5" ht="14.25" x14ac:dyDescent="0.45">
      <c r="A631" s="46" t="s">
        <v>1329</v>
      </c>
      <c r="B631" s="46" t="s">
        <v>1330</v>
      </c>
      <c r="C631" s="77">
        <v>1560</v>
      </c>
      <c r="D631" s="77">
        <v>1550</v>
      </c>
      <c r="E631" s="78">
        <v>10</v>
      </c>
    </row>
    <row r="632" spans="1:5" ht="14.25" x14ac:dyDescent="0.45">
      <c r="A632" s="46" t="s">
        <v>1331</v>
      </c>
      <c r="B632" s="46" t="s">
        <v>1332</v>
      </c>
      <c r="C632" s="77">
        <v>1560</v>
      </c>
      <c r="D632" s="77">
        <v>1590</v>
      </c>
      <c r="E632" s="78">
        <v>-30</v>
      </c>
    </row>
    <row r="633" spans="1:5" ht="14.25" x14ac:dyDescent="0.45">
      <c r="A633" s="46" t="s">
        <v>1333</v>
      </c>
      <c r="B633" s="46" t="s">
        <v>1334</v>
      </c>
      <c r="C633" s="77">
        <v>1560</v>
      </c>
      <c r="D633" s="77">
        <v>1829</v>
      </c>
      <c r="E633" s="78">
        <v>-269</v>
      </c>
    </row>
    <row r="634" spans="1:5" ht="14.25" x14ac:dyDescent="0.45">
      <c r="A634" s="46" t="s">
        <v>1335</v>
      </c>
      <c r="B634" s="46" t="s">
        <v>1336</v>
      </c>
      <c r="C634" s="77">
        <v>1560</v>
      </c>
      <c r="D634" s="77">
        <v>1550</v>
      </c>
      <c r="E634" s="78">
        <v>10</v>
      </c>
    </row>
    <row r="635" spans="1:5" ht="14.25" x14ac:dyDescent="0.45">
      <c r="A635" s="46" t="s">
        <v>1337</v>
      </c>
      <c r="B635" s="46" t="s">
        <v>1338</v>
      </c>
      <c r="C635" s="77">
        <v>2833</v>
      </c>
      <c r="D635" s="77">
        <v>2859</v>
      </c>
      <c r="E635" s="78">
        <v>-26</v>
      </c>
    </row>
    <row r="636" spans="1:5" ht="14.25" x14ac:dyDescent="0.45">
      <c r="A636" s="46" t="s">
        <v>1339</v>
      </c>
      <c r="B636" s="46" t="s">
        <v>1340</v>
      </c>
      <c r="C636" s="77">
        <v>20325</v>
      </c>
      <c r="D636" s="77">
        <v>12642.06</v>
      </c>
      <c r="E636" s="78">
        <v>7682.94</v>
      </c>
    </row>
    <row r="637" spans="1:5" ht="14.25" x14ac:dyDescent="0.45">
      <c r="A637" s="46" t="s">
        <v>1341</v>
      </c>
      <c r="B637" s="46" t="s">
        <v>1342</v>
      </c>
      <c r="C637" s="77">
        <v>9580</v>
      </c>
      <c r="D637" s="77">
        <v>7782</v>
      </c>
      <c r="E637" s="78">
        <v>1798</v>
      </c>
    </row>
    <row r="638" spans="1:5" ht="14.25" x14ac:dyDescent="0.45">
      <c r="A638" s="46" t="s">
        <v>1343</v>
      </c>
      <c r="B638" s="46" t="s">
        <v>1344</v>
      </c>
      <c r="C638" s="77">
        <v>8000</v>
      </c>
      <c r="D638" s="77">
        <v>6919.5</v>
      </c>
      <c r="E638" s="78">
        <v>1080.5</v>
      </c>
    </row>
    <row r="639" spans="1:5" ht="14.25" x14ac:dyDescent="0.45">
      <c r="A639" s="46" t="s">
        <v>1345</v>
      </c>
      <c r="B639" s="46" t="s">
        <v>1346</v>
      </c>
      <c r="C639" s="77">
        <v>5000</v>
      </c>
      <c r="D639" s="77">
        <v>30</v>
      </c>
      <c r="E639" s="78">
        <v>4970</v>
      </c>
    </row>
    <row r="640" spans="1:5" ht="14.25" x14ac:dyDescent="0.45">
      <c r="A640" s="46" t="s">
        <v>1347</v>
      </c>
      <c r="B640" s="46" t="s">
        <v>1348</v>
      </c>
      <c r="C640" s="77">
        <v>600</v>
      </c>
      <c r="D640" s="77">
        <v>1305</v>
      </c>
      <c r="E640" s="78">
        <v>-705</v>
      </c>
    </row>
    <row r="641" spans="1:5" ht="14.25" x14ac:dyDescent="0.45">
      <c r="A641" s="46" t="s">
        <v>1349</v>
      </c>
      <c r="B641" s="46" t="s">
        <v>1350</v>
      </c>
      <c r="C641" s="77">
        <v>500</v>
      </c>
      <c r="D641" s="77">
        <v>0</v>
      </c>
      <c r="E641" s="78">
        <v>500</v>
      </c>
    </row>
    <row r="642" spans="1:5" ht="14.25" x14ac:dyDescent="0.45">
      <c r="A642" s="46" t="s">
        <v>1351</v>
      </c>
      <c r="B642" s="46" t="s">
        <v>1352</v>
      </c>
      <c r="C642" s="77">
        <v>500</v>
      </c>
      <c r="D642" s="77">
        <v>175</v>
      </c>
      <c r="E642" s="78">
        <v>325</v>
      </c>
    </row>
    <row r="643" spans="1:5" ht="14.25" x14ac:dyDescent="0.45">
      <c r="A643" s="46" t="s">
        <v>1353</v>
      </c>
      <c r="B643" s="46" t="s">
        <v>1354</v>
      </c>
      <c r="C643" s="77">
        <v>500</v>
      </c>
      <c r="D643" s="77">
        <v>562.12</v>
      </c>
      <c r="E643" s="78">
        <v>-62.12</v>
      </c>
    </row>
    <row r="644" spans="1:5" ht="14.25" x14ac:dyDescent="0.45">
      <c r="A644" s="46" t="s">
        <v>1355</v>
      </c>
      <c r="B644" s="46" t="s">
        <v>1356</v>
      </c>
      <c r="C644" s="77">
        <v>500</v>
      </c>
      <c r="D644" s="77">
        <v>350</v>
      </c>
      <c r="E644" s="78">
        <v>150</v>
      </c>
    </row>
    <row r="645" spans="1:5" ht="14.25" x14ac:dyDescent="0.45">
      <c r="A645" s="46" t="s">
        <v>1357</v>
      </c>
      <c r="B645" s="46" t="s">
        <v>1358</v>
      </c>
      <c r="C645" s="77">
        <v>500</v>
      </c>
      <c r="D645" s="77">
        <v>0</v>
      </c>
      <c r="E645" s="78">
        <v>500</v>
      </c>
    </row>
    <row r="646" spans="1:5" ht="14.25" x14ac:dyDescent="0.45">
      <c r="A646" s="46" t="s">
        <v>1359</v>
      </c>
      <c r="B646" s="46" t="s">
        <v>1360</v>
      </c>
      <c r="C646" s="77">
        <v>1000</v>
      </c>
      <c r="D646" s="77">
        <v>551.83000000000004</v>
      </c>
      <c r="E646" s="78">
        <v>448.17</v>
      </c>
    </row>
    <row r="647" spans="1:5" ht="14.25" x14ac:dyDescent="0.45">
      <c r="A647" s="46" t="s">
        <v>1361</v>
      </c>
      <c r="B647" s="46" t="s">
        <v>1362</v>
      </c>
      <c r="C647" s="77">
        <v>1000</v>
      </c>
      <c r="D647" s="77">
        <v>935</v>
      </c>
      <c r="E647" s="78">
        <v>65</v>
      </c>
    </row>
    <row r="648" spans="1:5" ht="14.25" x14ac:dyDescent="0.45">
      <c r="A648" s="46" t="s">
        <v>1363</v>
      </c>
      <c r="B648" s="46" t="s">
        <v>1364</v>
      </c>
      <c r="C648" s="77">
        <v>1070000</v>
      </c>
      <c r="D648" s="77">
        <v>1070000</v>
      </c>
      <c r="E648" s="78">
        <v>0</v>
      </c>
    </row>
    <row r="649" spans="1:5" ht="14.25" x14ac:dyDescent="0.45">
      <c r="A649" s="46" t="s">
        <v>1365</v>
      </c>
      <c r="B649" s="46" t="s">
        <v>1366</v>
      </c>
      <c r="C649" s="77">
        <v>178370</v>
      </c>
      <c r="D649" s="77">
        <v>151783.75</v>
      </c>
      <c r="E649" s="78">
        <v>26586.25</v>
      </c>
    </row>
    <row r="650" spans="1:5" ht="14.25" x14ac:dyDescent="0.45">
      <c r="A650" s="40" t="s">
        <v>1367</v>
      </c>
      <c r="B650" s="40" t="s">
        <v>1368</v>
      </c>
      <c r="C650" s="79">
        <v>30400</v>
      </c>
      <c r="D650" s="79">
        <v>38020.9</v>
      </c>
      <c r="E650" s="79">
        <v>-7621.9</v>
      </c>
    </row>
    <row r="651" spans="1:5" ht="14.25" x14ac:dyDescent="0.45">
      <c r="A651" s="40" t="s">
        <v>1369</v>
      </c>
      <c r="B651" s="40" t="s">
        <v>1370</v>
      </c>
      <c r="C651" s="79">
        <v>1</v>
      </c>
      <c r="D651" s="79">
        <v>1</v>
      </c>
      <c r="E651" s="79">
        <v>0</v>
      </c>
    </row>
    <row r="652" spans="1:5" ht="14.25" x14ac:dyDescent="0.45">
      <c r="A652" s="40" t="s">
        <v>1371</v>
      </c>
      <c r="B652" s="40" t="s">
        <v>64</v>
      </c>
      <c r="C652" s="79">
        <v>200000</v>
      </c>
      <c r="D652" s="79">
        <v>200000</v>
      </c>
      <c r="E652" s="79">
        <v>0</v>
      </c>
    </row>
    <row r="653" spans="1:5" ht="14.25" x14ac:dyDescent="0.45">
      <c r="A653" s="40"/>
      <c r="B653" s="40"/>
      <c r="C653" s="79">
        <v>76170506.76000002</v>
      </c>
      <c r="D653" s="79">
        <v>71714114.870000005</v>
      </c>
      <c r="E653" s="79">
        <v>4456390.8900000006</v>
      </c>
    </row>
    <row r="654" spans="1:5" ht="14.25" x14ac:dyDescent="0.45">
      <c r="A654" s="40"/>
      <c r="B654" s="40"/>
      <c r="C654" s="79"/>
      <c r="D654" s="79"/>
      <c r="E654" s="79"/>
    </row>
  </sheetData>
  <phoneticPr fontId="10" type="noConversion"/>
  <pageMargins left="0.4" right="0.42" top="1" bottom="1" header="0.5" footer="0.5"/>
  <pageSetup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workbookViewId="0">
      <selection activeCell="L23" sqref="L23"/>
    </sheetView>
  </sheetViews>
  <sheetFormatPr defaultRowHeight="12.75" x14ac:dyDescent="0.35"/>
  <sheetData>
    <row r="1" spans="1:7" ht="13.15" thickBot="1" x14ac:dyDescent="0.4"/>
    <row r="2" spans="1:7" x14ac:dyDescent="0.35">
      <c r="A2" s="19"/>
      <c r="B2" s="20"/>
      <c r="C2" s="20"/>
      <c r="D2" s="20"/>
      <c r="E2" s="20"/>
      <c r="F2" s="20"/>
      <c r="G2" s="21"/>
    </row>
    <row r="3" spans="1:7" x14ac:dyDescent="0.35">
      <c r="A3" s="22"/>
      <c r="B3" s="1"/>
      <c r="C3" s="1"/>
      <c r="D3" s="1"/>
      <c r="E3" s="1"/>
      <c r="F3" s="1"/>
      <c r="G3" s="23"/>
    </row>
    <row r="4" spans="1:7" x14ac:dyDescent="0.35">
      <c r="A4" s="22"/>
      <c r="B4" s="1"/>
      <c r="C4" s="1"/>
      <c r="D4" s="1"/>
      <c r="E4" s="1"/>
      <c r="F4" s="1"/>
      <c r="G4" s="23"/>
    </row>
    <row r="5" spans="1:7" x14ac:dyDescent="0.35">
      <c r="A5" s="22"/>
      <c r="B5" s="1"/>
      <c r="C5" s="1"/>
      <c r="D5" s="1"/>
      <c r="E5" s="1"/>
      <c r="F5" s="1"/>
      <c r="G5" s="23"/>
    </row>
    <row r="6" spans="1:7" x14ac:dyDescent="0.35">
      <c r="A6" s="22"/>
      <c r="B6" s="1"/>
      <c r="C6" s="1"/>
      <c r="D6" s="1"/>
      <c r="E6" s="1"/>
      <c r="F6" s="1"/>
      <c r="G6" s="23"/>
    </row>
    <row r="7" spans="1:7" x14ac:dyDescent="0.35">
      <c r="A7" s="22"/>
      <c r="B7" s="1"/>
      <c r="C7" s="1"/>
      <c r="D7" s="1"/>
      <c r="E7" s="1"/>
      <c r="F7" s="1"/>
      <c r="G7" s="23"/>
    </row>
    <row r="8" spans="1:7" x14ac:dyDescent="0.35">
      <c r="A8" s="22"/>
      <c r="B8" s="1"/>
      <c r="C8" s="1"/>
      <c r="D8" s="1"/>
      <c r="E8" s="1"/>
      <c r="F8" s="1"/>
      <c r="G8" s="23"/>
    </row>
    <row r="9" spans="1:7" x14ac:dyDescent="0.35">
      <c r="A9" s="22"/>
      <c r="B9" s="1"/>
      <c r="C9" s="1"/>
      <c r="D9" s="1"/>
      <c r="E9" s="1"/>
      <c r="F9" s="1"/>
      <c r="G9" s="23"/>
    </row>
    <row r="10" spans="1:7" x14ac:dyDescent="0.35">
      <c r="A10" s="22"/>
      <c r="B10" s="1"/>
      <c r="C10" s="1"/>
      <c r="D10" s="1"/>
      <c r="E10" s="1"/>
      <c r="F10" s="1"/>
      <c r="G10" s="23"/>
    </row>
    <row r="11" spans="1:7" x14ac:dyDescent="0.35">
      <c r="A11" s="22"/>
      <c r="B11" s="1"/>
      <c r="C11" s="1"/>
      <c r="D11" s="1"/>
      <c r="E11" s="1"/>
      <c r="F11" s="1"/>
      <c r="G11" s="23"/>
    </row>
    <row r="12" spans="1:7" x14ac:dyDescent="0.35">
      <c r="A12" s="22"/>
      <c r="B12" s="1"/>
      <c r="C12" s="1"/>
      <c r="D12" s="1"/>
      <c r="E12" s="1"/>
      <c r="F12" s="1"/>
      <c r="G12" s="23"/>
    </row>
    <row r="13" spans="1:7" x14ac:dyDescent="0.35">
      <c r="A13" s="22"/>
      <c r="B13" s="1"/>
      <c r="C13" s="1"/>
      <c r="D13" s="1"/>
      <c r="E13" s="1"/>
      <c r="F13" s="1"/>
      <c r="G13" s="23"/>
    </row>
    <row r="14" spans="1:7" x14ac:dyDescent="0.35">
      <c r="A14" s="22"/>
      <c r="B14" s="1"/>
      <c r="C14" s="1"/>
      <c r="D14" s="1"/>
      <c r="E14" s="1"/>
      <c r="F14" s="1"/>
      <c r="G14" s="23"/>
    </row>
    <row r="15" spans="1:7" ht="79.5" customHeight="1" x14ac:dyDescent="0.85">
      <c r="A15" s="139" t="s">
        <v>1450</v>
      </c>
      <c r="B15" s="140"/>
      <c r="C15" s="140"/>
      <c r="D15" s="140"/>
      <c r="E15" s="140"/>
      <c r="F15" s="140"/>
      <c r="G15" s="141"/>
    </row>
    <row r="16" spans="1:7" x14ac:dyDescent="0.35">
      <c r="A16" s="22"/>
      <c r="B16" s="1"/>
      <c r="C16" s="1"/>
      <c r="D16" s="1"/>
      <c r="E16" s="1"/>
      <c r="F16" s="1"/>
      <c r="G16" s="23"/>
    </row>
    <row r="17" spans="1:7" x14ac:dyDescent="0.35">
      <c r="A17" s="22"/>
      <c r="B17" s="1"/>
      <c r="C17" s="1"/>
      <c r="D17" s="1"/>
      <c r="E17" s="1"/>
      <c r="F17" s="1"/>
      <c r="G17" s="23"/>
    </row>
    <row r="18" spans="1:7" x14ac:dyDescent="0.35">
      <c r="A18" s="22"/>
      <c r="B18" s="1"/>
      <c r="C18" s="1"/>
      <c r="D18" s="1"/>
      <c r="E18" s="1"/>
      <c r="F18" s="1"/>
      <c r="G18" s="23"/>
    </row>
    <row r="19" spans="1:7" x14ac:dyDescent="0.35">
      <c r="A19" s="22"/>
      <c r="B19" s="1"/>
      <c r="C19" s="1"/>
      <c r="D19" s="1"/>
      <c r="E19" s="1"/>
      <c r="F19" s="1"/>
      <c r="G19" s="23"/>
    </row>
    <row r="20" spans="1:7" x14ac:dyDescent="0.35">
      <c r="A20" s="22"/>
      <c r="B20" s="1"/>
      <c r="C20" s="1"/>
      <c r="D20" s="1"/>
      <c r="E20" s="1"/>
      <c r="F20" s="1"/>
      <c r="G20" s="23"/>
    </row>
    <row r="21" spans="1:7" x14ac:dyDescent="0.35">
      <c r="A21" s="22"/>
      <c r="B21" s="1"/>
      <c r="C21" s="1"/>
      <c r="D21" s="1"/>
      <c r="E21" s="1"/>
      <c r="F21" s="1"/>
      <c r="G21" s="23"/>
    </row>
    <row r="22" spans="1:7" x14ac:dyDescent="0.35">
      <c r="A22" s="22"/>
      <c r="B22" s="1"/>
      <c r="C22" s="1"/>
      <c r="D22" s="1"/>
      <c r="E22" s="1"/>
      <c r="F22" s="1"/>
      <c r="G22" s="23"/>
    </row>
    <row r="23" spans="1:7" x14ac:dyDescent="0.35">
      <c r="A23" s="22"/>
      <c r="B23" s="1"/>
      <c r="C23" s="1"/>
      <c r="D23" s="1"/>
      <c r="E23" s="1"/>
      <c r="F23" s="1"/>
      <c r="G23" s="23"/>
    </row>
    <row r="24" spans="1:7" x14ac:dyDescent="0.35">
      <c r="A24" s="22"/>
      <c r="B24" s="1"/>
      <c r="C24" s="1"/>
      <c r="D24" s="1"/>
      <c r="E24" s="1"/>
      <c r="F24" s="1"/>
      <c r="G24" s="23"/>
    </row>
    <row r="25" spans="1:7" x14ac:dyDescent="0.35">
      <c r="A25" s="22"/>
      <c r="B25" s="1"/>
      <c r="C25" s="1"/>
      <c r="D25" s="1"/>
      <c r="E25" s="1"/>
      <c r="F25" s="1"/>
      <c r="G25" s="23"/>
    </row>
    <row r="26" spans="1:7" x14ac:dyDescent="0.35">
      <c r="A26" s="22"/>
      <c r="B26" s="1"/>
      <c r="C26" s="1"/>
      <c r="D26" s="1"/>
      <c r="E26" s="1"/>
      <c r="F26" s="1"/>
      <c r="G26" s="23"/>
    </row>
    <row r="27" spans="1:7" x14ac:dyDescent="0.35">
      <c r="A27" s="22"/>
      <c r="B27" s="1"/>
      <c r="C27" s="1"/>
      <c r="D27" s="1"/>
      <c r="E27" s="1"/>
      <c r="F27" s="1"/>
      <c r="G27" s="23"/>
    </row>
    <row r="28" spans="1:7" x14ac:dyDescent="0.35">
      <c r="A28" s="22"/>
      <c r="B28" s="1"/>
      <c r="C28" s="1"/>
      <c r="D28" s="1"/>
      <c r="E28" s="1"/>
      <c r="F28" s="1"/>
      <c r="G28" s="23"/>
    </row>
    <row r="29" spans="1:7" x14ac:dyDescent="0.35">
      <c r="A29" s="22"/>
      <c r="B29" s="1"/>
      <c r="C29" s="1"/>
      <c r="D29" s="1"/>
      <c r="E29" s="1"/>
      <c r="F29" s="1"/>
      <c r="G29" s="23"/>
    </row>
    <row r="30" spans="1:7" x14ac:dyDescent="0.35">
      <c r="A30" s="22"/>
      <c r="B30" s="1"/>
      <c r="C30" s="1"/>
      <c r="D30" s="1"/>
      <c r="E30" s="1"/>
      <c r="F30" s="1"/>
      <c r="G30" s="23"/>
    </row>
    <row r="31" spans="1:7" ht="13.15" thickBot="1" x14ac:dyDescent="0.4">
      <c r="A31" s="24"/>
      <c r="B31" s="25"/>
      <c r="C31" s="25"/>
      <c r="D31" s="25"/>
      <c r="E31" s="25"/>
      <c r="F31" s="25"/>
      <c r="G31" s="26"/>
    </row>
  </sheetData>
  <mergeCells count="1">
    <mergeCell ref="A15:G15"/>
  </mergeCells>
  <pageMargins left="0.7" right="0.7" top="0.75" bottom="0.75" header="0.3" footer="0.3"/>
  <pageSetup scale="125" orientation="portrait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5"/>
  <sheetViews>
    <sheetView workbookViewId="0">
      <selection activeCell="A31" sqref="A31"/>
    </sheetView>
  </sheetViews>
  <sheetFormatPr defaultColWidth="9.19921875" defaultRowHeight="12.75" x14ac:dyDescent="0.35"/>
  <cols>
    <col min="1" max="1" width="16.796875" style="15" customWidth="1"/>
    <col min="2" max="2" width="27.59765625" style="15" customWidth="1"/>
    <col min="3" max="3" width="15.53125" style="39" customWidth="1"/>
    <col min="4" max="4" width="14.73046875" style="8" customWidth="1"/>
    <col min="5" max="5" width="12.265625" style="8" customWidth="1"/>
  </cols>
  <sheetData>
    <row r="1" spans="1:5" ht="14.25" x14ac:dyDescent="0.45">
      <c r="A1" s="48" t="s">
        <v>34</v>
      </c>
      <c r="B1" s="48" t="s">
        <v>23</v>
      </c>
      <c r="C1" s="127" t="s">
        <v>35</v>
      </c>
      <c r="D1" s="45" t="s">
        <v>36</v>
      </c>
      <c r="E1" s="45" t="s">
        <v>0</v>
      </c>
    </row>
    <row r="2" spans="1:5" ht="14.25" x14ac:dyDescent="0.45">
      <c r="A2" t="s">
        <v>1400</v>
      </c>
      <c r="B2" t="s">
        <v>1401</v>
      </c>
      <c r="C2" s="39">
        <v>3172868</v>
      </c>
      <c r="D2" s="39">
        <v>3172868</v>
      </c>
      <c r="E2" s="45">
        <f>+C2-D2</f>
        <v>0</v>
      </c>
    </row>
    <row r="3" spans="1:5" ht="14.25" x14ac:dyDescent="0.45">
      <c r="A3" t="s">
        <v>1402</v>
      </c>
      <c r="B3" t="s">
        <v>1403</v>
      </c>
      <c r="C3" s="39">
        <f>55397386+150000</f>
        <v>55547386</v>
      </c>
      <c r="D3" s="8">
        <v>55547386</v>
      </c>
      <c r="E3" s="45">
        <f t="shared" ref="E3:E23" si="0">+C3-D3</f>
        <v>0</v>
      </c>
    </row>
    <row r="4" spans="1:5" ht="14.25" x14ac:dyDescent="0.45">
      <c r="A4" t="s">
        <v>1404</v>
      </c>
      <c r="B4" t="s">
        <v>1405</v>
      </c>
      <c r="C4" s="39">
        <v>20000</v>
      </c>
      <c r="D4" s="8">
        <v>25360</v>
      </c>
      <c r="E4" s="45">
        <f t="shared" si="0"/>
        <v>-5360</v>
      </c>
    </row>
    <row r="5" spans="1:5" ht="14.25" x14ac:dyDescent="0.45">
      <c r="A5" t="s">
        <v>1406</v>
      </c>
      <c r="B5" t="s">
        <v>1407</v>
      </c>
      <c r="C5" s="39">
        <v>20000</v>
      </c>
      <c r="D5" s="8">
        <v>19530</v>
      </c>
      <c r="E5" s="45">
        <f t="shared" si="0"/>
        <v>470</v>
      </c>
    </row>
    <row r="6" spans="1:5" ht="14.25" x14ac:dyDescent="0.45">
      <c r="A6" t="s">
        <v>1408</v>
      </c>
      <c r="B6" t="s">
        <v>1409</v>
      </c>
      <c r="C6" s="39">
        <v>20000</v>
      </c>
      <c r="D6" s="8">
        <f>31255-8631.79</f>
        <v>22623.21</v>
      </c>
      <c r="E6" s="45">
        <f t="shared" si="0"/>
        <v>-2623.2099999999991</v>
      </c>
    </row>
    <row r="7" spans="1:5" ht="14.25" x14ac:dyDescent="0.45">
      <c r="A7" t="s">
        <v>1410</v>
      </c>
      <c r="B7" t="s">
        <v>1411</v>
      </c>
      <c r="C7" s="39">
        <v>5000</v>
      </c>
      <c r="D7" s="8">
        <v>9020</v>
      </c>
      <c r="E7" s="45">
        <f t="shared" si="0"/>
        <v>-4020</v>
      </c>
    </row>
    <row r="8" spans="1:5" ht="14.25" x14ac:dyDescent="0.45">
      <c r="A8" t="s">
        <v>1412</v>
      </c>
      <c r="B8" t="s">
        <v>1413</v>
      </c>
      <c r="C8" s="39">
        <v>10000</v>
      </c>
      <c r="D8" s="8">
        <v>16900</v>
      </c>
      <c r="E8" s="45">
        <f t="shared" si="0"/>
        <v>-6900</v>
      </c>
    </row>
    <row r="9" spans="1:5" ht="14.25" x14ac:dyDescent="0.45">
      <c r="A9" t="s">
        <v>1414</v>
      </c>
      <c r="B9" t="s">
        <v>1415</v>
      </c>
      <c r="D9" s="8">
        <v>9736.0499999999993</v>
      </c>
      <c r="E9" s="45">
        <f t="shared" si="0"/>
        <v>-9736.0499999999993</v>
      </c>
    </row>
    <row r="10" spans="1:5" ht="14.25" x14ac:dyDescent="0.45">
      <c r="A10" t="s">
        <v>1416</v>
      </c>
      <c r="B10" t="s">
        <v>1417</v>
      </c>
      <c r="C10" s="39">
        <v>20000</v>
      </c>
      <c r="D10" s="8">
        <v>21577.34</v>
      </c>
      <c r="E10" s="45">
        <f t="shared" si="0"/>
        <v>-1577.3400000000001</v>
      </c>
    </row>
    <row r="11" spans="1:5" ht="14.25" x14ac:dyDescent="0.45">
      <c r="A11" t="s">
        <v>1418</v>
      </c>
      <c r="B11" t="s">
        <v>1419</v>
      </c>
      <c r="C11" s="39">
        <v>10000</v>
      </c>
      <c r="D11" s="8">
        <v>17178.22</v>
      </c>
      <c r="E11" s="45">
        <f t="shared" si="0"/>
        <v>-7178.2200000000012</v>
      </c>
    </row>
    <row r="12" spans="1:5" ht="14.25" x14ac:dyDescent="0.45">
      <c r="A12" t="s">
        <v>1420</v>
      </c>
      <c r="B12" t="s">
        <v>1421</v>
      </c>
      <c r="C12" s="39">
        <v>5000</v>
      </c>
      <c r="D12" s="8">
        <v>6740</v>
      </c>
      <c r="E12" s="45">
        <f t="shared" si="0"/>
        <v>-1740</v>
      </c>
    </row>
    <row r="13" spans="1:5" ht="14.25" x14ac:dyDescent="0.45">
      <c r="A13" t="s">
        <v>1422</v>
      </c>
      <c r="B13" t="s">
        <v>1423</v>
      </c>
      <c r="C13" s="39">
        <v>6000</v>
      </c>
      <c r="D13" s="8">
        <v>56570.16</v>
      </c>
      <c r="E13" s="45">
        <f t="shared" si="0"/>
        <v>-50570.16</v>
      </c>
    </row>
    <row r="14" spans="1:5" ht="14.25" x14ac:dyDescent="0.45">
      <c r="A14" t="s">
        <v>1424</v>
      </c>
      <c r="B14" t="s">
        <v>1425</v>
      </c>
      <c r="C14" s="39">
        <v>15000</v>
      </c>
      <c r="D14" s="8">
        <v>17000</v>
      </c>
      <c r="E14" s="45">
        <f t="shared" si="0"/>
        <v>-2000</v>
      </c>
    </row>
    <row r="15" spans="1:5" ht="14.25" x14ac:dyDescent="0.45">
      <c r="A15" t="s">
        <v>1426</v>
      </c>
      <c r="B15" t="s">
        <v>1427</v>
      </c>
      <c r="C15" s="39">
        <v>20000</v>
      </c>
      <c r="D15" s="8">
        <v>23482.5</v>
      </c>
      <c r="E15" s="45">
        <f t="shared" si="0"/>
        <v>-3482.5</v>
      </c>
    </row>
    <row r="16" spans="1:5" ht="14.25" x14ac:dyDescent="0.45">
      <c r="A16" t="s">
        <v>1428</v>
      </c>
      <c r="B16" t="s">
        <v>1429</v>
      </c>
      <c r="D16" s="8">
        <v>5251.48</v>
      </c>
      <c r="E16" s="45">
        <f t="shared" si="0"/>
        <v>-5251.48</v>
      </c>
    </row>
    <row r="17" spans="1:5" ht="14.25" x14ac:dyDescent="0.45">
      <c r="A17" t="s">
        <v>1430</v>
      </c>
      <c r="B17" t="s">
        <v>1431</v>
      </c>
      <c r="C17" s="39">
        <v>7238817</v>
      </c>
      <c r="D17" s="8">
        <v>7238817</v>
      </c>
      <c r="E17" s="45">
        <f t="shared" si="0"/>
        <v>0</v>
      </c>
    </row>
    <row r="18" spans="1:5" ht="14.25" x14ac:dyDescent="0.45">
      <c r="A18" t="s">
        <v>1432</v>
      </c>
      <c r="B18" t="s">
        <v>1433</v>
      </c>
      <c r="C18" s="39">
        <v>8841265.8000000007</v>
      </c>
      <c r="D18" s="8">
        <v>8841265.8000000007</v>
      </c>
      <c r="E18" s="45">
        <f t="shared" si="0"/>
        <v>0</v>
      </c>
    </row>
    <row r="19" spans="1:5" ht="14.25" x14ac:dyDescent="0.45">
      <c r="A19" t="s">
        <v>1434</v>
      </c>
      <c r="B19" t="s">
        <v>1435</v>
      </c>
      <c r="C19" s="39">
        <v>451857.9</v>
      </c>
      <c r="D19" s="8">
        <v>451857.9</v>
      </c>
      <c r="E19" s="45">
        <f t="shared" si="0"/>
        <v>0</v>
      </c>
    </row>
    <row r="20" spans="1:5" ht="14.25" x14ac:dyDescent="0.45">
      <c r="A20" t="s">
        <v>1436</v>
      </c>
      <c r="B20" t="s">
        <v>1437</v>
      </c>
      <c r="D20" s="8">
        <v>52583</v>
      </c>
      <c r="E20" s="45">
        <f t="shared" si="0"/>
        <v>-52583</v>
      </c>
    </row>
    <row r="21" spans="1:5" ht="14.25" x14ac:dyDescent="0.45">
      <c r="A21" t="s">
        <v>1438</v>
      </c>
      <c r="B21" t="s">
        <v>1439</v>
      </c>
      <c r="C21" s="39">
        <v>747311.05999999994</v>
      </c>
      <c r="D21" s="8">
        <v>856206.47</v>
      </c>
      <c r="E21" s="45">
        <f t="shared" si="0"/>
        <v>-108895.41000000003</v>
      </c>
    </row>
    <row r="22" spans="1:5" ht="14.25" x14ac:dyDescent="0.45">
      <c r="A22" t="s">
        <v>1440</v>
      </c>
      <c r="B22" t="s">
        <v>1441</v>
      </c>
      <c r="C22" s="39">
        <v>20000</v>
      </c>
      <c r="D22" s="8">
        <v>64585.97</v>
      </c>
      <c r="E22" s="45">
        <f t="shared" si="0"/>
        <v>-44585.97</v>
      </c>
    </row>
    <row r="23" spans="1:5" ht="14.25" x14ac:dyDescent="0.45">
      <c r="A23" t="s">
        <v>1442</v>
      </c>
      <c r="B23" t="s">
        <v>1443</v>
      </c>
      <c r="D23" s="8">
        <v>9857.66</v>
      </c>
      <c r="E23" s="45">
        <f t="shared" si="0"/>
        <v>-9857.66</v>
      </c>
    </row>
    <row r="24" spans="1:5" x14ac:dyDescent="0.35">
      <c r="A24"/>
      <c r="B24"/>
    </row>
    <row r="25" spans="1:5" x14ac:dyDescent="0.35">
      <c r="C25" s="39">
        <f>SUM(C2:C24)</f>
        <v>76170505.760000005</v>
      </c>
      <c r="D25" s="8">
        <f>SUM(D2:D23)</f>
        <v>76486396.75999999</v>
      </c>
      <c r="E25" s="8">
        <f>SUM(E2:E23)</f>
        <v>-315891.00000000006</v>
      </c>
    </row>
  </sheetData>
  <phoneticPr fontId="10" type="noConversion"/>
  <pageMargins left="0.64" right="0.75" top="1" bottom="1" header="0.5" footer="0.5"/>
  <pageSetup fitToHeight="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workbookViewId="0">
      <selection activeCell="A15" sqref="A15:G15"/>
    </sheetView>
  </sheetViews>
  <sheetFormatPr defaultRowHeight="12.75" x14ac:dyDescent="0.35"/>
  <sheetData>
    <row r="1" spans="1:7" ht="13.15" thickBot="1" x14ac:dyDescent="0.4"/>
    <row r="2" spans="1:7" x14ac:dyDescent="0.35">
      <c r="A2" s="19"/>
      <c r="B2" s="20"/>
      <c r="C2" s="20"/>
      <c r="D2" s="20"/>
      <c r="E2" s="20"/>
      <c r="F2" s="20"/>
      <c r="G2" s="21"/>
    </row>
    <row r="3" spans="1:7" x14ac:dyDescent="0.35">
      <c r="A3" s="22"/>
      <c r="B3" s="1"/>
      <c r="C3" s="1"/>
      <c r="D3" s="1"/>
      <c r="E3" s="1"/>
      <c r="F3" s="1"/>
      <c r="G3" s="23"/>
    </row>
    <row r="4" spans="1:7" x14ac:dyDescent="0.35">
      <c r="A4" s="22"/>
      <c r="B4" s="1"/>
      <c r="C4" s="1"/>
      <c r="D4" s="1"/>
      <c r="E4" s="1"/>
      <c r="F4" s="1"/>
      <c r="G4" s="23"/>
    </row>
    <row r="5" spans="1:7" x14ac:dyDescent="0.35">
      <c r="A5" s="22"/>
      <c r="B5" s="1"/>
      <c r="C5" s="1"/>
      <c r="D5" s="1"/>
      <c r="E5" s="1"/>
      <c r="F5" s="1"/>
      <c r="G5" s="23"/>
    </row>
    <row r="6" spans="1:7" x14ac:dyDescent="0.35">
      <c r="A6" s="22"/>
      <c r="B6" s="1"/>
      <c r="C6" s="1"/>
      <c r="D6" s="1"/>
      <c r="E6" s="1"/>
      <c r="F6" s="1"/>
      <c r="G6" s="23"/>
    </row>
    <row r="7" spans="1:7" x14ac:dyDescent="0.35">
      <c r="A7" s="22"/>
      <c r="B7" s="1"/>
      <c r="C7" s="1"/>
      <c r="D7" s="1"/>
      <c r="E7" s="1"/>
      <c r="F7" s="1"/>
      <c r="G7" s="23"/>
    </row>
    <row r="8" spans="1:7" x14ac:dyDescent="0.35">
      <c r="A8" s="22"/>
      <c r="B8" s="1"/>
      <c r="C8" s="1"/>
      <c r="D8" s="1"/>
      <c r="E8" s="1"/>
      <c r="F8" s="1"/>
      <c r="G8" s="23"/>
    </row>
    <row r="9" spans="1:7" x14ac:dyDescent="0.35">
      <c r="A9" s="22"/>
      <c r="B9" s="1"/>
      <c r="C9" s="1"/>
      <c r="D9" s="1"/>
      <c r="E9" s="1"/>
      <c r="F9" s="1"/>
      <c r="G9" s="23"/>
    </row>
    <row r="10" spans="1:7" x14ac:dyDescent="0.35">
      <c r="A10" s="22"/>
      <c r="B10" s="1"/>
      <c r="C10" s="1"/>
      <c r="D10" s="1"/>
      <c r="E10" s="1"/>
      <c r="F10" s="1"/>
      <c r="G10" s="23"/>
    </row>
    <row r="11" spans="1:7" x14ac:dyDescent="0.35">
      <c r="A11" s="22"/>
      <c r="B11" s="1"/>
      <c r="C11" s="1"/>
      <c r="D11" s="1"/>
      <c r="E11" s="1"/>
      <c r="F11" s="1"/>
      <c r="G11" s="23"/>
    </row>
    <row r="12" spans="1:7" x14ac:dyDescent="0.35">
      <c r="A12" s="22"/>
      <c r="B12" s="1"/>
      <c r="C12" s="1"/>
      <c r="D12" s="1"/>
      <c r="E12" s="1"/>
      <c r="F12" s="1"/>
      <c r="G12" s="23"/>
    </row>
    <row r="13" spans="1:7" x14ac:dyDescent="0.35">
      <c r="A13" s="22"/>
      <c r="B13" s="1"/>
      <c r="C13" s="1"/>
      <c r="D13" s="1"/>
      <c r="E13" s="1"/>
      <c r="F13" s="1"/>
      <c r="G13" s="23"/>
    </row>
    <row r="14" spans="1:7" x14ac:dyDescent="0.35">
      <c r="A14" s="22"/>
      <c r="B14" s="1"/>
      <c r="C14" s="1"/>
      <c r="D14" s="1"/>
      <c r="E14" s="1"/>
      <c r="F14" s="1"/>
      <c r="G14" s="23"/>
    </row>
    <row r="15" spans="1:7" ht="79.5" customHeight="1" x14ac:dyDescent="0.85">
      <c r="A15" s="139" t="s">
        <v>69</v>
      </c>
      <c r="B15" s="140"/>
      <c r="C15" s="140"/>
      <c r="D15" s="140"/>
      <c r="E15" s="140"/>
      <c r="F15" s="140"/>
      <c r="G15" s="141"/>
    </row>
    <row r="16" spans="1:7" x14ac:dyDescent="0.35">
      <c r="A16" s="22"/>
      <c r="B16" s="1"/>
      <c r="C16" s="1"/>
      <c r="D16" s="1"/>
      <c r="E16" s="1"/>
      <c r="F16" s="1"/>
      <c r="G16" s="23"/>
    </row>
    <row r="17" spans="1:7" x14ac:dyDescent="0.35">
      <c r="A17" s="22"/>
      <c r="B17" s="1"/>
      <c r="C17" s="1"/>
      <c r="D17" s="1"/>
      <c r="E17" s="1"/>
      <c r="F17" s="1"/>
      <c r="G17" s="23"/>
    </row>
    <row r="18" spans="1:7" x14ac:dyDescent="0.35">
      <c r="A18" s="22"/>
      <c r="B18" s="1"/>
      <c r="C18" s="1"/>
      <c r="D18" s="1"/>
      <c r="E18" s="1"/>
      <c r="F18" s="1"/>
      <c r="G18" s="23"/>
    </row>
    <row r="19" spans="1:7" x14ac:dyDescent="0.35">
      <c r="A19" s="22"/>
      <c r="B19" s="1"/>
      <c r="C19" s="1"/>
      <c r="D19" s="1"/>
      <c r="E19" s="1"/>
      <c r="F19" s="1"/>
      <c r="G19" s="23"/>
    </row>
    <row r="20" spans="1:7" x14ac:dyDescent="0.35">
      <c r="A20" s="22"/>
      <c r="B20" s="1"/>
      <c r="C20" s="1"/>
      <c r="D20" s="1"/>
      <c r="E20" s="1"/>
      <c r="F20" s="1"/>
      <c r="G20" s="23"/>
    </row>
    <row r="21" spans="1:7" x14ac:dyDescent="0.35">
      <c r="A21" s="22"/>
      <c r="B21" s="1"/>
      <c r="C21" s="1"/>
      <c r="D21" s="1"/>
      <c r="E21" s="1"/>
      <c r="F21" s="1"/>
      <c r="G21" s="23"/>
    </row>
    <row r="22" spans="1:7" x14ac:dyDescent="0.35">
      <c r="A22" s="22"/>
      <c r="B22" s="1"/>
      <c r="C22" s="1"/>
      <c r="D22" s="1"/>
      <c r="E22" s="1"/>
      <c r="F22" s="1"/>
      <c r="G22" s="23"/>
    </row>
    <row r="23" spans="1:7" x14ac:dyDescent="0.35">
      <c r="A23" s="22"/>
      <c r="B23" s="1"/>
      <c r="C23" s="1"/>
      <c r="D23" s="1"/>
      <c r="E23" s="1"/>
      <c r="F23" s="1"/>
      <c r="G23" s="23"/>
    </row>
    <row r="24" spans="1:7" x14ac:dyDescent="0.35">
      <c r="A24" s="22"/>
      <c r="B24" s="1"/>
      <c r="C24" s="1"/>
      <c r="D24" s="1"/>
      <c r="E24" s="1"/>
      <c r="F24" s="1"/>
      <c r="G24" s="23"/>
    </row>
    <row r="25" spans="1:7" x14ac:dyDescent="0.35">
      <c r="A25" s="22"/>
      <c r="B25" s="1"/>
      <c r="C25" s="1"/>
      <c r="D25" s="1"/>
      <c r="E25" s="1"/>
      <c r="F25" s="1"/>
      <c r="G25" s="23"/>
    </row>
    <row r="26" spans="1:7" x14ac:dyDescent="0.35">
      <c r="A26" s="22"/>
      <c r="B26" s="1"/>
      <c r="C26" s="1"/>
      <c r="D26" s="1"/>
      <c r="E26" s="1"/>
      <c r="F26" s="1"/>
      <c r="G26" s="23"/>
    </row>
    <row r="27" spans="1:7" x14ac:dyDescent="0.35">
      <c r="A27" s="22"/>
      <c r="B27" s="1"/>
      <c r="C27" s="1"/>
      <c r="D27" s="1"/>
      <c r="E27" s="1"/>
      <c r="F27" s="1"/>
      <c r="G27" s="23"/>
    </row>
    <row r="28" spans="1:7" x14ac:dyDescent="0.35">
      <c r="A28" s="22"/>
      <c r="B28" s="1"/>
      <c r="C28" s="1"/>
      <c r="D28" s="1"/>
      <c r="E28" s="1"/>
      <c r="F28" s="1"/>
      <c r="G28" s="23"/>
    </row>
    <row r="29" spans="1:7" x14ac:dyDescent="0.35">
      <c r="A29" s="22"/>
      <c r="B29" s="1"/>
      <c r="C29" s="1"/>
      <c r="D29" s="1"/>
      <c r="E29" s="1"/>
      <c r="F29" s="1"/>
      <c r="G29" s="23"/>
    </row>
    <row r="30" spans="1:7" x14ac:dyDescent="0.35">
      <c r="A30" s="22"/>
      <c r="B30" s="1"/>
      <c r="C30" s="1"/>
      <c r="D30" s="1"/>
      <c r="E30" s="1"/>
      <c r="F30" s="1"/>
      <c r="G30" s="23"/>
    </row>
    <row r="31" spans="1:7" ht="13.15" thickBot="1" x14ac:dyDescent="0.4">
      <c r="A31" s="24"/>
      <c r="B31" s="25"/>
      <c r="C31" s="25"/>
      <c r="D31" s="25"/>
      <c r="E31" s="25"/>
      <c r="F31" s="25"/>
      <c r="G31" s="26"/>
    </row>
  </sheetData>
  <mergeCells count="1">
    <mergeCell ref="A15:G15"/>
  </mergeCells>
  <pageMargins left="0.7" right="0.7" top="0.75" bottom="0.75" header="0.3" footer="0.3"/>
  <pageSetup scale="125" orientation="portrait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9"/>
  <sheetViews>
    <sheetView workbookViewId="0">
      <selection activeCell="D27" sqref="D27"/>
    </sheetView>
  </sheetViews>
  <sheetFormatPr defaultRowHeight="12.75" x14ac:dyDescent="0.35"/>
  <cols>
    <col min="1" max="1" width="15.9296875" style="15" customWidth="1"/>
    <col min="2" max="2" width="28.46484375" style="15" customWidth="1"/>
    <col min="3" max="3" width="15" style="16" customWidth="1"/>
    <col min="4" max="4" width="13.796875" style="17" customWidth="1"/>
    <col min="5" max="5" width="13.19921875" style="17" customWidth="1"/>
  </cols>
  <sheetData>
    <row r="1" spans="1:5" ht="14.25" x14ac:dyDescent="0.45">
      <c r="A1" s="81" t="s">
        <v>27</v>
      </c>
      <c r="B1" s="49" t="s">
        <v>29</v>
      </c>
      <c r="C1" s="50" t="s">
        <v>10</v>
      </c>
      <c r="D1" s="50" t="s">
        <v>28</v>
      </c>
      <c r="E1" s="50" t="s">
        <v>0</v>
      </c>
    </row>
    <row r="2" spans="1:5" ht="14.25" x14ac:dyDescent="0.45">
      <c r="A2" s="49" t="s">
        <v>1372</v>
      </c>
      <c r="B2" s="49" t="s">
        <v>1373</v>
      </c>
      <c r="C2" s="50">
        <v>74442.22</v>
      </c>
      <c r="D2" s="50">
        <v>74442</v>
      </c>
      <c r="E2" s="50">
        <v>0.22</v>
      </c>
    </row>
    <row r="3" spans="1:5" ht="14.25" x14ac:dyDescent="0.45">
      <c r="A3" s="49" t="s">
        <v>1374</v>
      </c>
      <c r="B3" s="49" t="s">
        <v>1375</v>
      </c>
      <c r="C3" s="50">
        <v>264888.90000000002</v>
      </c>
      <c r="D3" s="50">
        <v>232232.74</v>
      </c>
      <c r="E3" s="50">
        <v>32656.16</v>
      </c>
    </row>
    <row r="4" spans="1:5" ht="14.25" x14ac:dyDescent="0.45">
      <c r="A4" s="49" t="s">
        <v>1376</v>
      </c>
      <c r="B4" s="49" t="s">
        <v>1377</v>
      </c>
      <c r="C4" s="50">
        <v>93838.8</v>
      </c>
      <c r="D4" s="50">
        <v>88801.37</v>
      </c>
      <c r="E4" s="50">
        <v>5037.43</v>
      </c>
    </row>
    <row r="5" spans="1:5" ht="14.25" x14ac:dyDescent="0.45">
      <c r="A5" s="49" t="s">
        <v>1378</v>
      </c>
      <c r="B5" s="49" t="s">
        <v>1379</v>
      </c>
      <c r="C5" s="50">
        <v>240140.48</v>
      </c>
      <c r="D5" s="50">
        <v>235483.87</v>
      </c>
      <c r="E5" s="50">
        <v>4656.6099999999997</v>
      </c>
    </row>
    <row r="6" spans="1:5" ht="14.25" x14ac:dyDescent="0.45">
      <c r="A6" s="49" t="s">
        <v>1380</v>
      </c>
      <c r="B6" s="49" t="s">
        <v>1381</v>
      </c>
      <c r="C6" s="50">
        <v>15000</v>
      </c>
      <c r="D6" s="50">
        <v>6311.28</v>
      </c>
      <c r="E6" s="50">
        <v>8688.7199999999993</v>
      </c>
    </row>
    <row r="7" spans="1:5" ht="14.25" x14ac:dyDescent="0.45">
      <c r="A7" s="49" t="s">
        <v>1382</v>
      </c>
      <c r="B7" s="49" t="s">
        <v>1383</v>
      </c>
      <c r="C7" s="50">
        <v>750</v>
      </c>
      <c r="D7" s="50">
        <v>0</v>
      </c>
      <c r="E7" s="50">
        <v>750</v>
      </c>
    </row>
    <row r="8" spans="1:5" ht="14.25" x14ac:dyDescent="0.45">
      <c r="A8" s="49" t="s">
        <v>1384</v>
      </c>
      <c r="B8" s="49" t="s">
        <v>1385</v>
      </c>
      <c r="C8" s="50">
        <v>5400</v>
      </c>
      <c r="D8" s="50">
        <v>3414.67</v>
      </c>
      <c r="E8" s="50">
        <v>1985.33</v>
      </c>
    </row>
    <row r="9" spans="1:5" ht="14.25" x14ac:dyDescent="0.45">
      <c r="A9" s="49" t="s">
        <v>1386</v>
      </c>
      <c r="B9" s="49" t="s">
        <v>1387</v>
      </c>
      <c r="C9" s="50">
        <v>1850</v>
      </c>
      <c r="D9" s="50">
        <v>1309.68</v>
      </c>
      <c r="E9" s="50">
        <v>540.32000000000005</v>
      </c>
    </row>
    <row r="10" spans="1:5" ht="14.25" x14ac:dyDescent="0.45">
      <c r="A10" s="49" t="s">
        <v>1388</v>
      </c>
      <c r="B10" s="49" t="s">
        <v>1389</v>
      </c>
      <c r="C10" s="50">
        <v>52000</v>
      </c>
      <c r="D10" s="50">
        <v>54323.32</v>
      </c>
      <c r="E10" s="50">
        <v>-2323.3200000000002</v>
      </c>
    </row>
    <row r="11" spans="1:5" ht="14.25" x14ac:dyDescent="0.45">
      <c r="A11" s="49" t="s">
        <v>1390</v>
      </c>
      <c r="B11" s="49" t="s">
        <v>1391</v>
      </c>
      <c r="C11" s="50">
        <v>1200</v>
      </c>
      <c r="D11" s="50">
        <v>527.92999999999995</v>
      </c>
      <c r="E11" s="50">
        <v>672.07</v>
      </c>
    </row>
    <row r="12" spans="1:5" ht="14.25" x14ac:dyDescent="0.45">
      <c r="A12" s="49" t="s">
        <v>1392</v>
      </c>
      <c r="B12" s="49" t="s">
        <v>1393</v>
      </c>
      <c r="C12" s="50">
        <v>575000</v>
      </c>
      <c r="D12" s="50">
        <v>444318.81</v>
      </c>
      <c r="E12" s="50">
        <v>130681.19</v>
      </c>
    </row>
    <row r="13" spans="1:5" ht="14.25" x14ac:dyDescent="0.45">
      <c r="A13" s="49" t="s">
        <v>1394</v>
      </c>
      <c r="B13" s="49" t="s">
        <v>1395</v>
      </c>
      <c r="C13" s="50">
        <v>8000</v>
      </c>
      <c r="D13" s="50">
        <v>8342.64</v>
      </c>
      <c r="E13" s="50">
        <v>-342.64</v>
      </c>
    </row>
    <row r="14" spans="1:5" ht="14.25" x14ac:dyDescent="0.45">
      <c r="A14" s="49" t="s">
        <v>1396</v>
      </c>
      <c r="B14" s="49" t="s">
        <v>1397</v>
      </c>
      <c r="C14" s="50">
        <v>30060</v>
      </c>
      <c r="D14" s="50">
        <v>30082</v>
      </c>
      <c r="E14" s="50">
        <v>-22</v>
      </c>
    </row>
    <row r="15" spans="1:5" ht="14.25" x14ac:dyDescent="0.45">
      <c r="A15" s="49" t="s">
        <v>1398</v>
      </c>
      <c r="B15" s="49" t="s">
        <v>1399</v>
      </c>
      <c r="C15" s="50">
        <v>1400</v>
      </c>
      <c r="D15" s="50">
        <v>80</v>
      </c>
      <c r="E15" s="50">
        <v>1320</v>
      </c>
    </row>
    <row r="16" spans="1:5" ht="14.25" x14ac:dyDescent="0.45">
      <c r="A16" s="49"/>
      <c r="B16" s="49"/>
      <c r="C16" s="50">
        <v>1363970.4</v>
      </c>
      <c r="D16" s="50">
        <v>1179670.31</v>
      </c>
      <c r="E16" s="50">
        <v>184300.09</v>
      </c>
    </row>
    <row r="17" spans="1:5" ht="14.25" x14ac:dyDescent="0.45">
      <c r="A17" s="49"/>
      <c r="B17" s="49"/>
      <c r="C17" s="50"/>
      <c r="D17" s="50"/>
      <c r="E17" s="50"/>
    </row>
    <row r="18" spans="1:5" ht="14.25" x14ac:dyDescent="0.45">
      <c r="A18" s="49"/>
      <c r="B18" s="49"/>
      <c r="C18" s="50"/>
      <c r="D18" s="50"/>
      <c r="E18" s="50"/>
    </row>
    <row r="19" spans="1:5" ht="14.25" x14ac:dyDescent="0.45">
      <c r="A19" s="49"/>
      <c r="B19" s="49"/>
      <c r="C19" s="50"/>
      <c r="D19" s="50"/>
      <c r="E19" s="50"/>
    </row>
    <row r="20" spans="1:5" ht="14.25" x14ac:dyDescent="0.45">
      <c r="A20" s="49"/>
      <c r="B20" s="49"/>
      <c r="C20" s="50"/>
      <c r="D20" s="50"/>
      <c r="E20" s="50"/>
    </row>
    <row r="21" spans="1:5" ht="14.25" x14ac:dyDescent="0.45">
      <c r="A21" s="49"/>
      <c r="B21" s="49"/>
      <c r="C21" s="50"/>
      <c r="D21" s="50"/>
      <c r="E21" s="50"/>
    </row>
    <row r="23" spans="1:5" x14ac:dyDescent="0.35">
      <c r="A23" t="s">
        <v>30</v>
      </c>
      <c r="B23" t="s">
        <v>29</v>
      </c>
      <c r="C23" t="s">
        <v>10</v>
      </c>
      <c r="D23" s="8" t="s">
        <v>31</v>
      </c>
      <c r="E23" s="8" t="s">
        <v>0</v>
      </c>
    </row>
    <row r="24" spans="1:5" ht="14.25" x14ac:dyDescent="0.45">
      <c r="A24" s="41"/>
      <c r="B24" s="54" t="s">
        <v>37</v>
      </c>
      <c r="C24" s="45">
        <v>1263970.3999999999</v>
      </c>
      <c r="D24" s="45">
        <v>888279.72</v>
      </c>
      <c r="E24" s="39">
        <f>-C24+D24</f>
        <v>-375690.67999999993</v>
      </c>
    </row>
    <row r="25" spans="1:5" ht="14.25" x14ac:dyDescent="0.45">
      <c r="A25" s="41"/>
      <c r="B25" s="54" t="s">
        <v>38</v>
      </c>
      <c r="C25" s="45">
        <v>80000</v>
      </c>
      <c r="D25" s="45">
        <v>292289.7</v>
      </c>
      <c r="E25" s="39">
        <f t="shared" ref="E25:E27" si="0">-C25+D25</f>
        <v>212289.7</v>
      </c>
    </row>
    <row r="26" spans="1:5" ht="14.25" x14ac:dyDescent="0.45">
      <c r="A26" s="41"/>
      <c r="B26" s="54" t="s">
        <v>39</v>
      </c>
      <c r="C26" s="45">
        <v>20000</v>
      </c>
      <c r="D26" s="45">
        <v>17606.36</v>
      </c>
      <c r="E26" s="39">
        <f t="shared" si="0"/>
        <v>-2393.6399999999994</v>
      </c>
    </row>
    <row r="27" spans="1:5" ht="14.25" x14ac:dyDescent="0.45">
      <c r="C27" s="55">
        <f>SUM(C24:C26)</f>
        <v>1363970.4</v>
      </c>
      <c r="D27" s="55">
        <f>SUM(D24:D26)</f>
        <v>1198175.78</v>
      </c>
      <c r="E27" s="39">
        <f t="shared" si="0"/>
        <v>-165794.61999999988</v>
      </c>
    </row>
    <row r="28" spans="1:5" ht="14.25" x14ac:dyDescent="0.45">
      <c r="C28" s="39"/>
      <c r="D28" s="47"/>
      <c r="E28" s="39"/>
    </row>
    <row r="29" spans="1:5" x14ac:dyDescent="0.35">
      <c r="C29" s="38"/>
      <c r="D29" s="38"/>
    </row>
  </sheetData>
  <phoneticPr fontId="10" type="noConversion"/>
  <pageMargins left="0.75" right="0.75" top="1" bottom="1" header="0.5" footer="0.5"/>
  <pageSetup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Overview Gen Fund</vt:lpstr>
      <vt:lpstr>Expended 2019-2020 Cover</vt:lpstr>
      <vt:lpstr>Expended Gen Fund</vt:lpstr>
      <vt:lpstr>Revenue GF 2019-2020 Cover </vt:lpstr>
      <vt:lpstr>Revenue Gen Fund</vt:lpstr>
      <vt:lpstr>Food 2019-2020 Cover  </vt:lpstr>
      <vt:lpstr>Food Service Expended and Reven</vt:lpstr>
      <vt:lpstr>'Expended 2019-2020 Cover'!Print_Area</vt:lpstr>
      <vt:lpstr>'Food 2019-2020 Cover  '!Print_Area</vt:lpstr>
      <vt:lpstr>'Food Service Expended and Reven'!Print_Area</vt:lpstr>
      <vt:lpstr>'Overview Gen Fund'!Print_Area</vt:lpstr>
      <vt:lpstr>'Revenue GF 2019-2020 Cover '!Print_Area</vt:lpstr>
      <vt:lpstr>'Expended Gen Fund'!Print_Titles</vt:lpstr>
    </vt:vector>
  </TitlesOfParts>
  <Company>Merrimack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mshevenell</dc:creator>
  <cp:lastModifiedBy>sandy</cp:lastModifiedBy>
  <cp:lastPrinted>2020-11-12T17:32:20Z</cp:lastPrinted>
  <dcterms:created xsi:type="dcterms:W3CDTF">2003-10-01T14:04:09Z</dcterms:created>
  <dcterms:modified xsi:type="dcterms:W3CDTF">2020-11-17T13:42:49Z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609256680</vt:i4>
  </property>
  <property fmtid="{D5CDD505-2E9C-101B-9397-08002B2CF9AE}" pid="3" name="_EmailSubject">
    <vt:lpwstr>Budget Committe Year End 09-29-04.xls</vt:lpwstr>
  </property>
  <property fmtid="{D5CDD505-2E9C-101B-9397-08002B2CF9AE}" pid="4" name="_AuthorEmail">
    <vt:lpwstr>Matthew.Shevenell@merrimack.k12.nh.us</vt:lpwstr>
  </property>
  <property fmtid="{D5CDD505-2E9C-101B-9397-08002B2CF9AE}" pid="5" name="_AuthorEmailDisplayName">
    <vt:lpwstr>Shevenell, Matthew D</vt:lpwstr>
  </property>
  <property fmtid="{D5CDD505-2E9C-101B-9397-08002B2CF9AE}" pid="6" name="_ReviewingToolsShownOnce">
    <vt:lpwstr/>
  </property>
</Properties>
</file>